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955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J53" i="1" l="1"/>
  <c r="J52" i="1"/>
  <c r="J49" i="1"/>
  <c r="J46" i="1"/>
  <c r="I39" i="1"/>
  <c r="J39" i="1"/>
  <c r="I38" i="1"/>
  <c r="J38" i="1"/>
  <c r="J31" i="1"/>
  <c r="I20" i="1"/>
  <c r="J20" i="1"/>
  <c r="J17" i="1"/>
  <c r="J12" i="1"/>
  <c r="J11" i="1"/>
  <c r="J9" i="1"/>
  <c r="F52" i="1" l="1"/>
  <c r="H51" i="1"/>
  <c r="F49" i="1"/>
  <c r="H49" i="1" s="1"/>
  <c r="H48" i="1"/>
  <c r="H47" i="1"/>
  <c r="F46" i="1"/>
  <c r="H45" i="1"/>
  <c r="H46" i="1" s="1"/>
  <c r="H44" i="1"/>
  <c r="G38" i="1"/>
  <c r="F38" i="1"/>
  <c r="H38" i="1" s="1"/>
  <c r="H37" i="1"/>
  <c r="H36" i="1"/>
  <c r="I36" i="1" s="1"/>
  <c r="H35" i="1"/>
  <c r="H34" i="1"/>
  <c r="H33" i="1"/>
  <c r="H32" i="1"/>
  <c r="G31" i="1"/>
  <c r="H30" i="1"/>
  <c r="H29" i="1"/>
  <c r="H28" i="1"/>
  <c r="F27" i="1"/>
  <c r="F31" i="1" s="1"/>
  <c r="H26" i="1"/>
  <c r="H25" i="1"/>
  <c r="H24" i="1"/>
  <c r="G23" i="1"/>
  <c r="H23" i="1" s="1"/>
  <c r="H22" i="1"/>
  <c r="H21" i="1"/>
  <c r="D20" i="1"/>
  <c r="F19" i="1"/>
  <c r="H19" i="1" s="1"/>
  <c r="I19" i="1" s="1"/>
  <c r="H18" i="1"/>
  <c r="F18" i="1"/>
  <c r="H16" i="1"/>
  <c r="G15" i="1"/>
  <c r="H15" i="1" s="1"/>
  <c r="F14" i="1"/>
  <c r="F17" i="1" s="1"/>
  <c r="H13" i="1"/>
  <c r="F12" i="1"/>
  <c r="H12" i="1" s="1"/>
  <c r="I12" i="1" s="1"/>
  <c r="H11" i="1"/>
  <c r="I11" i="1" s="1"/>
  <c r="G9" i="1"/>
  <c r="G8" i="1"/>
  <c r="H8" i="1" s="1"/>
  <c r="F7" i="1"/>
  <c r="H7" i="1" s="1"/>
  <c r="H52" i="1" l="1"/>
  <c r="H17" i="1"/>
  <c r="I17" i="1" s="1"/>
  <c r="I53" i="1" s="1"/>
  <c r="H39" i="1"/>
  <c r="H9" i="1"/>
  <c r="I9" i="1" s="1"/>
  <c r="H31" i="1"/>
  <c r="F39" i="1"/>
  <c r="F53" i="1" s="1"/>
  <c r="H14" i="1"/>
  <c r="H27" i="1"/>
  <c r="F9" i="1"/>
  <c r="G17" i="1"/>
  <c r="G39" i="1" s="1"/>
  <c r="G53" i="1" s="1"/>
  <c r="F20" i="1"/>
  <c r="H20" i="1" s="1"/>
  <c r="H53" i="1" l="1"/>
</calcChain>
</file>

<file path=xl/comments1.xml><?xml version="1.0" encoding="utf-8"?>
<comments xmlns="http://schemas.openxmlformats.org/spreadsheetml/2006/main">
  <authors>
    <author>Apfel</author>
  </authors>
  <commentList>
    <comment ref="G28" authorId="0">
      <text>
        <r>
          <rPr>
            <b/>
            <sz val="8"/>
            <color indexed="81"/>
            <rFont val="Tahoma"/>
            <family val="2"/>
            <charset val="238"/>
          </rPr>
          <t>Apfel:</t>
        </r>
        <r>
          <rPr>
            <sz val="8"/>
            <color indexed="81"/>
            <rFont val="Tahoma"/>
            <family val="2"/>
            <charset val="238"/>
          </rPr>
          <t xml:space="preserve">
Vaztac 50,45 €/l</t>
        </r>
      </text>
    </comment>
  </commentList>
</comments>
</file>

<file path=xl/sharedStrings.xml><?xml version="1.0" encoding="utf-8"?>
<sst xmlns="http://schemas.openxmlformats.org/spreadsheetml/2006/main" count="98" uniqueCount="75">
  <si>
    <t xml:space="preserve">Plán   pestovnej  činnosti z polesia 2015         </t>
  </si>
  <si>
    <t xml:space="preserve">   MESTSKÉ LESY Banská Bystrica s.r.o. </t>
  </si>
  <si>
    <t>VÝKON</t>
  </si>
  <si>
    <t>ČÍSEL.</t>
  </si>
  <si>
    <t>TECH.</t>
  </si>
  <si>
    <t xml:space="preserve"> € / t.j.</t>
  </si>
  <si>
    <t>MNOŽSTVO</t>
  </si>
  <si>
    <t>NÁKLADY</t>
  </si>
  <si>
    <t>MATERIAL</t>
  </si>
  <si>
    <t xml:space="preserve">S P O L U </t>
  </si>
  <si>
    <t xml:space="preserve">Rezerva </t>
  </si>
  <si>
    <t>KÓD</t>
  </si>
  <si>
    <t>JED.</t>
  </si>
  <si>
    <t>ha,kg,m,l</t>
  </si>
  <si>
    <t>€</t>
  </si>
  <si>
    <t>rok 2013</t>
  </si>
  <si>
    <t>zalesňovanie</t>
  </si>
  <si>
    <t>ha</t>
  </si>
  <si>
    <t>sadenice</t>
  </si>
  <si>
    <t>ks</t>
  </si>
  <si>
    <t>OBNOVA LESA</t>
  </si>
  <si>
    <t>PRÍPRAVA PôDY</t>
  </si>
  <si>
    <t xml:space="preserve"> ha </t>
  </si>
  <si>
    <t>UHADZOVANIE</t>
  </si>
  <si>
    <t>VYŽÍNANIE</t>
  </si>
  <si>
    <t>OPLOCOVANIE</t>
  </si>
  <si>
    <t>km</t>
  </si>
  <si>
    <t>natieranie</t>
  </si>
  <si>
    <t>repelenty/CER,TR)</t>
  </si>
  <si>
    <t>vlna</t>
  </si>
  <si>
    <t>OCHRANA MLP</t>
  </si>
  <si>
    <t>čistky,prerezávky</t>
  </si>
  <si>
    <t>plecie ruby</t>
  </si>
  <si>
    <t>VÝCHOVA MLP</t>
  </si>
  <si>
    <t>klas.lapáky</t>
  </si>
  <si>
    <t>ferom.lapače</t>
  </si>
  <si>
    <t>feromóny</t>
  </si>
  <si>
    <t>kôr.pozorovateľ</t>
  </si>
  <si>
    <t>hod</t>
  </si>
  <si>
    <t>asanácia dreva</t>
  </si>
  <si>
    <t>herbicídy/roundup/</t>
  </si>
  <si>
    <t>Ochrana vetv.,polyn.</t>
  </si>
  <si>
    <t>insekcitídy</t>
  </si>
  <si>
    <t>búdky</t>
  </si>
  <si>
    <t xml:space="preserve"> protipožiarna ochrana</t>
  </si>
  <si>
    <t>OCHRANA LESA</t>
  </si>
  <si>
    <t>Vyvetvovanie</t>
  </si>
  <si>
    <t>vyznač. ťažby</t>
  </si>
  <si>
    <t>vyznač.hraníc</t>
  </si>
  <si>
    <t>hranič.kopce</t>
  </si>
  <si>
    <t>snehové jamy</t>
  </si>
  <si>
    <t>likvidácia oplôtkov</t>
  </si>
  <si>
    <t>OS.PEST.PRÁCE</t>
  </si>
  <si>
    <t>PESTOVANIE LESA</t>
  </si>
  <si>
    <t>vyzdvihovanie</t>
  </si>
  <si>
    <t>pletie</t>
  </si>
  <si>
    <t>zalesnenie</t>
  </si>
  <si>
    <t>LESNÉ ŠKOLKY</t>
  </si>
  <si>
    <t>čačina</t>
  </si>
  <si>
    <t>vian.stromy</t>
  </si>
  <si>
    <t>DR.LES.VÝROBA</t>
  </si>
  <si>
    <t>Urpín</t>
  </si>
  <si>
    <t>Podlavice</t>
  </si>
  <si>
    <t>LESOPARK</t>
  </si>
  <si>
    <t>PCV</t>
  </si>
  <si>
    <t>Zber semena</t>
  </si>
  <si>
    <t>OST.PEST.ČINNOSTI</t>
  </si>
  <si>
    <t>PESTOVNÁ ČINNOSŤ</t>
  </si>
  <si>
    <t>OLH</t>
  </si>
  <si>
    <t>Podpis</t>
  </si>
  <si>
    <t>LC Mestské lesy s.r.o.Banská Bystrica - Uľanka</t>
  </si>
  <si>
    <t>Ing.Peter Valent</t>
  </si>
  <si>
    <t>LC Mestské lesy s.r.o.Banská Bystrica - Harmanec</t>
  </si>
  <si>
    <t>Ing.Eduard Apfel</t>
  </si>
  <si>
    <t>Do nákladov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</si>
</sst>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indexed="8"/>
      <name val="Arial CE"/>
      <charset val="238"/>
    </font>
    <font>
      <b/>
      <sz val="10"/>
      <color indexed="8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9"/>
      <name val="Arial CE"/>
      <charset val="238"/>
    </font>
    <font>
      <b/>
      <sz val="10"/>
      <color indexed="10"/>
      <name val="Arial CE"/>
      <family val="2"/>
      <charset val="238"/>
    </font>
    <font>
      <b/>
      <sz val="11"/>
      <color indexed="17"/>
      <name val="Arial CE"/>
      <family val="2"/>
      <charset val="238"/>
    </font>
    <font>
      <b/>
      <sz val="10"/>
      <color indexed="17"/>
      <name val="Arial CE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ashed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2" fillId="0" borderId="0" xfId="1" applyFont="1"/>
    <xf numFmtId="0" fontId="1" fillId="0" borderId="0" xfId="1"/>
    <xf numFmtId="0" fontId="1" fillId="0" borderId="0" xfId="1" applyAlignment="1">
      <alignment horizontal="center"/>
    </xf>
    <xf numFmtId="0" fontId="1" fillId="0" borderId="0" xfId="1" applyBorder="1"/>
    <xf numFmtId="0" fontId="1" fillId="0" borderId="1" xfId="1" applyBorder="1"/>
    <xf numFmtId="0" fontId="1" fillId="0" borderId="1" xfId="1" applyBorder="1" applyAlignment="1">
      <alignment horizontal="center"/>
    </xf>
    <xf numFmtId="0" fontId="6" fillId="0" borderId="2" xfId="1" applyFont="1" applyBorder="1"/>
    <xf numFmtId="0" fontId="6" fillId="0" borderId="3" xfId="1" applyFont="1" applyBorder="1"/>
    <xf numFmtId="0" fontId="6" fillId="0" borderId="4" xfId="1" applyFont="1" applyBorder="1" applyAlignment="1">
      <alignment horizontal="center"/>
    </xf>
    <xf numFmtId="0" fontId="1" fillId="0" borderId="8" xfId="1" applyBorder="1"/>
    <xf numFmtId="0" fontId="6" fillId="0" borderId="9" xfId="1" applyFont="1" applyBorder="1"/>
    <xf numFmtId="0" fontId="6" fillId="0" borderId="10" xfId="1" applyFont="1" applyBorder="1" applyAlignment="1">
      <alignment horizontal="center"/>
    </xf>
    <xf numFmtId="0" fontId="1" fillId="0" borderId="13" xfId="1" applyFont="1" applyBorder="1"/>
    <xf numFmtId="0" fontId="1" fillId="0" borderId="14" xfId="1" applyBorder="1"/>
    <xf numFmtId="0" fontId="1" fillId="0" borderId="15" xfId="1" applyBorder="1" applyAlignment="1">
      <alignment horizontal="center"/>
    </xf>
    <xf numFmtId="0" fontId="1" fillId="0" borderId="13" xfId="1" applyFont="1" applyBorder="1" applyAlignment="1">
      <alignment horizontal="left"/>
    </xf>
    <xf numFmtId="0" fontId="9" fillId="0" borderId="18" xfId="1" applyFont="1" applyBorder="1"/>
    <xf numFmtId="0" fontId="5" fillId="0" borderId="19" xfId="1" applyFont="1" applyBorder="1"/>
    <xf numFmtId="0" fontId="5" fillId="0" borderId="20" xfId="1" applyFont="1" applyBorder="1" applyAlignment="1">
      <alignment horizontal="center"/>
    </xf>
    <xf numFmtId="0" fontId="9" fillId="0" borderId="24" xfId="1" applyFont="1" applyBorder="1"/>
    <xf numFmtId="0" fontId="9" fillId="0" borderId="25" xfId="1" applyFont="1" applyBorder="1"/>
    <xf numFmtId="0" fontId="9" fillId="0" borderId="26" xfId="1" applyFont="1" applyBorder="1" applyAlignment="1">
      <alignment horizontal="center"/>
    </xf>
    <xf numFmtId="0" fontId="5" fillId="0" borderId="25" xfId="1" applyFont="1" applyBorder="1"/>
    <xf numFmtId="0" fontId="5" fillId="0" borderId="26" xfId="1" applyFont="1" applyBorder="1" applyAlignment="1">
      <alignment horizontal="center"/>
    </xf>
    <xf numFmtId="0" fontId="9" fillId="0" borderId="29" xfId="1" applyFont="1" applyBorder="1"/>
    <xf numFmtId="0" fontId="5" fillId="0" borderId="30" xfId="1" applyFont="1" applyBorder="1"/>
    <xf numFmtId="0" fontId="9" fillId="0" borderId="31" xfId="1" applyFont="1" applyBorder="1" applyAlignment="1">
      <alignment horizontal="center"/>
    </xf>
    <xf numFmtId="0" fontId="10" fillId="0" borderId="13" xfId="1" applyFont="1" applyBorder="1"/>
    <xf numFmtId="0" fontId="11" fillId="0" borderId="13" xfId="1" applyFont="1" applyBorder="1"/>
    <xf numFmtId="0" fontId="5" fillId="0" borderId="24" xfId="1" applyFont="1" applyBorder="1"/>
    <xf numFmtId="0" fontId="12" fillId="0" borderId="35" xfId="1" applyFont="1" applyBorder="1"/>
    <xf numFmtId="0" fontId="12" fillId="0" borderId="36" xfId="1" applyFont="1" applyBorder="1"/>
    <xf numFmtId="0" fontId="12" fillId="0" borderId="37" xfId="1" applyFont="1" applyBorder="1" applyAlignment="1">
      <alignment horizontal="center"/>
    </xf>
    <xf numFmtId="0" fontId="1" fillId="0" borderId="13" xfId="1" applyBorder="1"/>
    <xf numFmtId="0" fontId="5" fillId="0" borderId="42" xfId="1" applyFont="1" applyBorder="1"/>
    <xf numFmtId="0" fontId="5" fillId="0" borderId="43" xfId="1" applyFont="1" applyBorder="1"/>
    <xf numFmtId="0" fontId="5" fillId="0" borderId="44" xfId="1" applyFont="1" applyBorder="1"/>
    <xf numFmtId="0" fontId="5" fillId="0" borderId="45" xfId="1" applyFont="1" applyBorder="1"/>
    <xf numFmtId="0" fontId="5" fillId="0" borderId="15" xfId="1" applyFont="1" applyBorder="1" applyAlignment="1">
      <alignment horizontal="center"/>
    </xf>
    <xf numFmtId="0" fontId="12" fillId="0" borderId="46" xfId="1" applyFont="1" applyBorder="1"/>
    <xf numFmtId="0" fontId="12" fillId="0" borderId="39" xfId="1" applyFont="1" applyBorder="1"/>
    <xf numFmtId="0" fontId="13" fillId="0" borderId="47" xfId="1" applyFont="1" applyFill="1" applyBorder="1"/>
    <xf numFmtId="0" fontId="14" fillId="0" borderId="1" xfId="1" applyFont="1" applyFill="1" applyBorder="1"/>
    <xf numFmtId="0" fontId="14" fillId="0" borderId="48" xfId="1" applyFont="1" applyFill="1" applyBorder="1" applyAlignment="1">
      <alignment horizontal="center"/>
    </xf>
    <xf numFmtId="0" fontId="1" fillId="0" borderId="0" xfId="1" applyFont="1"/>
    <xf numFmtId="1" fontId="1" fillId="0" borderId="0" xfId="1" applyNumberFormat="1"/>
    <xf numFmtId="1" fontId="1" fillId="0" borderId="1" xfId="1" applyNumberFormat="1" applyBorder="1"/>
    <xf numFmtId="1" fontId="6" fillId="0" borderId="50" xfId="1" applyNumberFormat="1" applyFont="1" applyBorder="1"/>
    <xf numFmtId="1" fontId="1" fillId="0" borderId="47" xfId="1" applyNumberFormat="1" applyFont="1" applyBorder="1" applyAlignment="1">
      <alignment horizontal="center"/>
    </xf>
    <xf numFmtId="1" fontId="8" fillId="0" borderId="52" xfId="1" applyNumberFormat="1" applyFont="1" applyFill="1" applyBorder="1"/>
    <xf numFmtId="1" fontId="8" fillId="0" borderId="52" xfId="1" applyNumberFormat="1" applyFont="1" applyBorder="1"/>
    <xf numFmtId="1" fontId="8" fillId="0" borderId="53" xfId="1" applyNumberFormat="1" applyFont="1" applyBorder="1"/>
    <xf numFmtId="1" fontId="8" fillId="0" borderId="54" xfId="1" applyNumberFormat="1" applyFont="1" applyBorder="1"/>
    <xf numFmtId="1" fontId="8" fillId="0" borderId="55" xfId="1" applyNumberFormat="1" applyFont="1" applyBorder="1"/>
    <xf numFmtId="1" fontId="8" fillId="0" borderId="56" xfId="1" applyNumberFormat="1" applyFont="1" applyBorder="1"/>
    <xf numFmtId="1" fontId="8" fillId="0" borderId="47" xfId="1" applyNumberFormat="1" applyFont="1" applyFill="1" applyBorder="1"/>
    <xf numFmtId="1" fontId="0" fillId="0" borderId="0" xfId="0" applyNumberFormat="1"/>
    <xf numFmtId="1" fontId="1" fillId="0" borderId="0" xfId="1" applyNumberFormat="1" applyBorder="1"/>
    <xf numFmtId="1" fontId="3" fillId="0" borderId="0" xfId="1" applyNumberFormat="1" applyFont="1"/>
    <xf numFmtId="1" fontId="4" fillId="0" borderId="1" xfId="1" applyNumberFormat="1" applyFont="1" applyBorder="1"/>
    <xf numFmtId="1" fontId="5" fillId="0" borderId="1" xfId="1" applyNumberFormat="1" applyFont="1" applyBorder="1"/>
    <xf numFmtId="1" fontId="6" fillId="0" borderId="5" xfId="1" applyNumberFormat="1" applyFont="1" applyBorder="1" applyAlignment="1">
      <alignment horizontal="center"/>
    </xf>
    <xf numFmtId="1" fontId="6" fillId="0" borderId="6" xfId="1" applyNumberFormat="1" applyFont="1" applyBorder="1"/>
    <xf numFmtId="1" fontId="6" fillId="0" borderId="7" xfId="1" applyNumberFormat="1" applyFont="1" applyBorder="1"/>
    <xf numFmtId="1" fontId="6" fillId="0" borderId="51" xfId="1" applyNumberFormat="1" applyFont="1" applyFill="1" applyBorder="1" applyAlignment="1">
      <alignment horizontal="center"/>
    </xf>
    <xf numFmtId="1" fontId="1" fillId="0" borderId="9" xfId="1" applyNumberFormat="1" applyBorder="1"/>
    <xf numFmtId="1" fontId="1" fillId="0" borderId="11" xfId="1" applyNumberFormat="1" applyFont="1" applyBorder="1" applyAlignment="1">
      <alignment horizontal="center"/>
    </xf>
    <xf numFmtId="1" fontId="1" fillId="0" borderId="12" xfId="1" applyNumberFormat="1" applyFont="1" applyBorder="1" applyAlignment="1">
      <alignment horizontal="center"/>
    </xf>
    <xf numFmtId="1" fontId="0" fillId="0" borderId="51" xfId="0" applyNumberFormat="1" applyBorder="1"/>
    <xf numFmtId="1" fontId="7" fillId="0" borderId="14" xfId="1" applyNumberFormat="1" applyFont="1" applyBorder="1" applyAlignment="1">
      <alignment horizontal="right"/>
    </xf>
    <xf numFmtId="1" fontId="7" fillId="0" borderId="0" xfId="1" applyNumberFormat="1" applyFont="1"/>
    <xf numFmtId="1" fontId="7" fillId="0" borderId="16" xfId="1" applyNumberFormat="1" applyFont="1" applyBorder="1"/>
    <xf numFmtId="1" fontId="7" fillId="0" borderId="17" xfId="1" applyNumberFormat="1" applyFont="1" applyBorder="1"/>
    <xf numFmtId="1" fontId="8" fillId="0" borderId="19" xfId="1" applyNumberFormat="1" applyFont="1" applyBorder="1"/>
    <xf numFmtId="1" fontId="8" fillId="0" borderId="21" xfId="1" applyNumberFormat="1" applyFont="1" applyBorder="1"/>
    <xf numFmtId="1" fontId="8" fillId="0" borderId="22" xfId="1" applyNumberFormat="1" applyFont="1" applyBorder="1"/>
    <xf numFmtId="1" fontId="8" fillId="0" borderId="23" xfId="1" applyNumberFormat="1" applyFont="1" applyBorder="1"/>
    <xf numFmtId="1" fontId="8" fillId="0" borderId="25" xfId="1" applyNumberFormat="1" applyFont="1" applyBorder="1" applyAlignment="1">
      <alignment horizontal="right"/>
    </xf>
    <xf numFmtId="1" fontId="8" fillId="0" borderId="27" xfId="1" applyNumberFormat="1" applyFont="1" applyBorder="1"/>
    <xf numFmtId="1" fontId="8" fillId="0" borderId="28" xfId="1" applyNumberFormat="1" applyFont="1" applyBorder="1"/>
    <xf numFmtId="1" fontId="8" fillId="0" borderId="25" xfId="1" applyNumberFormat="1" applyFont="1" applyBorder="1"/>
    <xf numFmtId="1" fontId="8" fillId="0" borderId="30" xfId="1" applyNumberFormat="1" applyFont="1" applyBorder="1"/>
    <xf numFmtId="1" fontId="8" fillId="0" borderId="32" xfId="1" applyNumberFormat="1" applyFont="1" applyBorder="1"/>
    <xf numFmtId="1" fontId="8" fillId="0" borderId="33" xfId="1" applyNumberFormat="1" applyFont="1" applyBorder="1"/>
    <xf numFmtId="1" fontId="8" fillId="0" borderId="34" xfId="1" applyNumberFormat="1" applyFont="1" applyBorder="1"/>
    <xf numFmtId="1" fontId="7" fillId="0" borderId="14" xfId="1" applyNumberFormat="1" applyFont="1" applyBorder="1"/>
    <xf numFmtId="1" fontId="7" fillId="0" borderId="22" xfId="1" applyNumberFormat="1" applyFont="1" applyBorder="1"/>
    <xf numFmtId="1" fontId="7" fillId="0" borderId="34" xfId="1" applyNumberFormat="1" applyFont="1" applyBorder="1"/>
    <xf numFmtId="1" fontId="7" fillId="0" borderId="14" xfId="1" applyNumberFormat="1" applyFont="1" applyBorder="1" applyAlignment="1"/>
    <xf numFmtId="1" fontId="8" fillId="0" borderId="38" xfId="1" applyNumberFormat="1" applyFont="1" applyBorder="1"/>
    <xf numFmtId="1" fontId="8" fillId="0" borderId="39" xfId="1" applyNumberFormat="1" applyFont="1" applyBorder="1"/>
    <xf numFmtId="1" fontId="8" fillId="0" borderId="40" xfId="1" applyNumberFormat="1" applyFont="1" applyBorder="1"/>
    <xf numFmtId="1" fontId="8" fillId="0" borderId="41" xfId="1" applyNumberFormat="1" applyFont="1" applyBorder="1"/>
    <xf numFmtId="1" fontId="8" fillId="0" borderId="14" xfId="1" applyNumberFormat="1" applyFont="1" applyBorder="1"/>
    <xf numFmtId="1" fontId="8" fillId="0" borderId="0" xfId="1" applyNumberFormat="1" applyFont="1" applyBorder="1"/>
    <xf numFmtId="1" fontId="8" fillId="0" borderId="16" xfId="1" applyNumberFormat="1" applyFont="1" applyBorder="1"/>
    <xf numFmtId="1" fontId="8" fillId="0" borderId="17" xfId="1" applyNumberFormat="1" applyFont="1" applyBorder="1"/>
    <xf numFmtId="1" fontId="8" fillId="0" borderId="9" xfId="1" applyNumberFormat="1" applyFont="1" applyFill="1" applyBorder="1"/>
    <xf numFmtId="1" fontId="8" fillId="0" borderId="1" xfId="1" applyNumberFormat="1" applyFont="1" applyFill="1" applyBorder="1"/>
    <xf numFmtId="1" fontId="8" fillId="0" borderId="11" xfId="1" applyNumberFormat="1" applyFont="1" applyFill="1" applyBorder="1"/>
    <xf numFmtId="1" fontId="8" fillId="0" borderId="49" xfId="1" applyNumberFormat="1" applyFont="1" applyFill="1" applyBorder="1"/>
    <xf numFmtId="1" fontId="1" fillId="0" borderId="50" xfId="1" applyNumberFormat="1" applyBorder="1"/>
    <xf numFmtId="1" fontId="8" fillId="0" borderId="50" xfId="1" applyNumberFormat="1" applyFont="1" applyFill="1" applyBorder="1"/>
  </cellXfs>
  <cellStyles count="2">
    <cellStyle name="Normálna" xfId="0" builtinId="0"/>
    <cellStyle name="normálne_Háro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topLeftCell="A31" zoomScale="70" zoomScaleNormal="70" workbookViewId="0">
      <selection activeCell="H35" sqref="H35"/>
    </sheetView>
  </sheetViews>
  <sheetFormatPr defaultRowHeight="15" x14ac:dyDescent="0.25"/>
  <cols>
    <col min="1" max="1" width="16.5703125" customWidth="1"/>
    <col min="2" max="2" width="8.7109375" customWidth="1"/>
    <col min="4" max="4" width="9.140625" style="57"/>
    <col min="5" max="5" width="9.7109375" style="57" bestFit="1" customWidth="1"/>
    <col min="6" max="6" width="14.7109375" style="57" bestFit="1" customWidth="1"/>
    <col min="7" max="7" width="8.7109375" style="57" bestFit="1" customWidth="1"/>
    <col min="8" max="8" width="9.7109375" style="57" bestFit="1" customWidth="1"/>
    <col min="9" max="9" width="11.85546875" style="57" bestFit="1" customWidth="1"/>
    <col min="10" max="10" width="9.140625" style="57"/>
    <col min="257" max="257" width="16.5703125" customWidth="1"/>
    <col min="258" max="258" width="8.7109375" customWidth="1"/>
    <col min="261" max="261" width="9.7109375" bestFit="1" customWidth="1"/>
    <col min="262" max="262" width="14.7109375" bestFit="1" customWidth="1"/>
    <col min="263" max="263" width="8.7109375" bestFit="1" customWidth="1"/>
    <col min="264" max="264" width="9.7109375" bestFit="1" customWidth="1"/>
    <col min="265" max="265" width="11.85546875" bestFit="1" customWidth="1"/>
    <col min="513" max="513" width="16.5703125" customWidth="1"/>
    <col min="514" max="514" width="8.7109375" customWidth="1"/>
    <col min="517" max="517" width="9.7109375" bestFit="1" customWidth="1"/>
    <col min="518" max="518" width="14.7109375" bestFit="1" customWidth="1"/>
    <col min="519" max="519" width="8.7109375" bestFit="1" customWidth="1"/>
    <col min="520" max="520" width="9.7109375" bestFit="1" customWidth="1"/>
    <col min="521" max="521" width="11.85546875" bestFit="1" customWidth="1"/>
    <col min="769" max="769" width="16.5703125" customWidth="1"/>
    <col min="770" max="770" width="8.7109375" customWidth="1"/>
    <col min="773" max="773" width="9.7109375" bestFit="1" customWidth="1"/>
    <col min="774" max="774" width="14.7109375" bestFit="1" customWidth="1"/>
    <col min="775" max="775" width="8.7109375" bestFit="1" customWidth="1"/>
    <col min="776" max="776" width="9.7109375" bestFit="1" customWidth="1"/>
    <col min="777" max="777" width="11.85546875" bestFit="1" customWidth="1"/>
    <col min="1025" max="1025" width="16.5703125" customWidth="1"/>
    <col min="1026" max="1026" width="8.7109375" customWidth="1"/>
    <col min="1029" max="1029" width="9.7109375" bestFit="1" customWidth="1"/>
    <col min="1030" max="1030" width="14.7109375" bestFit="1" customWidth="1"/>
    <col min="1031" max="1031" width="8.7109375" bestFit="1" customWidth="1"/>
    <col min="1032" max="1032" width="9.7109375" bestFit="1" customWidth="1"/>
    <col min="1033" max="1033" width="11.85546875" bestFit="1" customWidth="1"/>
    <col min="1281" max="1281" width="16.5703125" customWidth="1"/>
    <col min="1282" max="1282" width="8.7109375" customWidth="1"/>
    <col min="1285" max="1285" width="9.7109375" bestFit="1" customWidth="1"/>
    <col min="1286" max="1286" width="14.7109375" bestFit="1" customWidth="1"/>
    <col min="1287" max="1287" width="8.7109375" bestFit="1" customWidth="1"/>
    <col min="1288" max="1288" width="9.7109375" bestFit="1" customWidth="1"/>
    <col min="1289" max="1289" width="11.85546875" bestFit="1" customWidth="1"/>
    <col min="1537" max="1537" width="16.5703125" customWidth="1"/>
    <col min="1538" max="1538" width="8.7109375" customWidth="1"/>
    <col min="1541" max="1541" width="9.7109375" bestFit="1" customWidth="1"/>
    <col min="1542" max="1542" width="14.7109375" bestFit="1" customWidth="1"/>
    <col min="1543" max="1543" width="8.7109375" bestFit="1" customWidth="1"/>
    <col min="1544" max="1544" width="9.7109375" bestFit="1" customWidth="1"/>
    <col min="1545" max="1545" width="11.85546875" bestFit="1" customWidth="1"/>
    <col min="1793" max="1793" width="16.5703125" customWidth="1"/>
    <col min="1794" max="1794" width="8.7109375" customWidth="1"/>
    <col min="1797" max="1797" width="9.7109375" bestFit="1" customWidth="1"/>
    <col min="1798" max="1798" width="14.7109375" bestFit="1" customWidth="1"/>
    <col min="1799" max="1799" width="8.7109375" bestFit="1" customWidth="1"/>
    <col min="1800" max="1800" width="9.7109375" bestFit="1" customWidth="1"/>
    <col min="1801" max="1801" width="11.85546875" bestFit="1" customWidth="1"/>
    <col min="2049" max="2049" width="16.5703125" customWidth="1"/>
    <col min="2050" max="2050" width="8.7109375" customWidth="1"/>
    <col min="2053" max="2053" width="9.7109375" bestFit="1" customWidth="1"/>
    <col min="2054" max="2054" width="14.7109375" bestFit="1" customWidth="1"/>
    <col min="2055" max="2055" width="8.7109375" bestFit="1" customWidth="1"/>
    <col min="2056" max="2056" width="9.7109375" bestFit="1" customWidth="1"/>
    <col min="2057" max="2057" width="11.85546875" bestFit="1" customWidth="1"/>
    <col min="2305" max="2305" width="16.5703125" customWidth="1"/>
    <col min="2306" max="2306" width="8.7109375" customWidth="1"/>
    <col min="2309" max="2309" width="9.7109375" bestFit="1" customWidth="1"/>
    <col min="2310" max="2310" width="14.7109375" bestFit="1" customWidth="1"/>
    <col min="2311" max="2311" width="8.7109375" bestFit="1" customWidth="1"/>
    <col min="2312" max="2312" width="9.7109375" bestFit="1" customWidth="1"/>
    <col min="2313" max="2313" width="11.85546875" bestFit="1" customWidth="1"/>
    <col min="2561" max="2561" width="16.5703125" customWidth="1"/>
    <col min="2562" max="2562" width="8.7109375" customWidth="1"/>
    <col min="2565" max="2565" width="9.7109375" bestFit="1" customWidth="1"/>
    <col min="2566" max="2566" width="14.7109375" bestFit="1" customWidth="1"/>
    <col min="2567" max="2567" width="8.7109375" bestFit="1" customWidth="1"/>
    <col min="2568" max="2568" width="9.7109375" bestFit="1" customWidth="1"/>
    <col min="2569" max="2569" width="11.85546875" bestFit="1" customWidth="1"/>
    <col min="2817" max="2817" width="16.5703125" customWidth="1"/>
    <col min="2818" max="2818" width="8.7109375" customWidth="1"/>
    <col min="2821" max="2821" width="9.7109375" bestFit="1" customWidth="1"/>
    <col min="2822" max="2822" width="14.7109375" bestFit="1" customWidth="1"/>
    <col min="2823" max="2823" width="8.7109375" bestFit="1" customWidth="1"/>
    <col min="2824" max="2824" width="9.7109375" bestFit="1" customWidth="1"/>
    <col min="2825" max="2825" width="11.85546875" bestFit="1" customWidth="1"/>
    <col min="3073" max="3073" width="16.5703125" customWidth="1"/>
    <col min="3074" max="3074" width="8.7109375" customWidth="1"/>
    <col min="3077" max="3077" width="9.7109375" bestFit="1" customWidth="1"/>
    <col min="3078" max="3078" width="14.7109375" bestFit="1" customWidth="1"/>
    <col min="3079" max="3079" width="8.7109375" bestFit="1" customWidth="1"/>
    <col min="3080" max="3080" width="9.7109375" bestFit="1" customWidth="1"/>
    <col min="3081" max="3081" width="11.85546875" bestFit="1" customWidth="1"/>
    <col min="3329" max="3329" width="16.5703125" customWidth="1"/>
    <col min="3330" max="3330" width="8.7109375" customWidth="1"/>
    <col min="3333" max="3333" width="9.7109375" bestFit="1" customWidth="1"/>
    <col min="3334" max="3334" width="14.7109375" bestFit="1" customWidth="1"/>
    <col min="3335" max="3335" width="8.7109375" bestFit="1" customWidth="1"/>
    <col min="3336" max="3336" width="9.7109375" bestFit="1" customWidth="1"/>
    <col min="3337" max="3337" width="11.85546875" bestFit="1" customWidth="1"/>
    <col min="3585" max="3585" width="16.5703125" customWidth="1"/>
    <col min="3586" max="3586" width="8.7109375" customWidth="1"/>
    <col min="3589" max="3589" width="9.7109375" bestFit="1" customWidth="1"/>
    <col min="3590" max="3590" width="14.7109375" bestFit="1" customWidth="1"/>
    <col min="3591" max="3591" width="8.7109375" bestFit="1" customWidth="1"/>
    <col min="3592" max="3592" width="9.7109375" bestFit="1" customWidth="1"/>
    <col min="3593" max="3593" width="11.85546875" bestFit="1" customWidth="1"/>
    <col min="3841" max="3841" width="16.5703125" customWidth="1"/>
    <col min="3842" max="3842" width="8.7109375" customWidth="1"/>
    <col min="3845" max="3845" width="9.7109375" bestFit="1" customWidth="1"/>
    <col min="3846" max="3846" width="14.7109375" bestFit="1" customWidth="1"/>
    <col min="3847" max="3847" width="8.7109375" bestFit="1" customWidth="1"/>
    <col min="3848" max="3848" width="9.7109375" bestFit="1" customWidth="1"/>
    <col min="3849" max="3849" width="11.85546875" bestFit="1" customWidth="1"/>
    <col min="4097" max="4097" width="16.5703125" customWidth="1"/>
    <col min="4098" max="4098" width="8.7109375" customWidth="1"/>
    <col min="4101" max="4101" width="9.7109375" bestFit="1" customWidth="1"/>
    <col min="4102" max="4102" width="14.7109375" bestFit="1" customWidth="1"/>
    <col min="4103" max="4103" width="8.7109375" bestFit="1" customWidth="1"/>
    <col min="4104" max="4104" width="9.7109375" bestFit="1" customWidth="1"/>
    <col min="4105" max="4105" width="11.85546875" bestFit="1" customWidth="1"/>
    <col min="4353" max="4353" width="16.5703125" customWidth="1"/>
    <col min="4354" max="4354" width="8.7109375" customWidth="1"/>
    <col min="4357" max="4357" width="9.7109375" bestFit="1" customWidth="1"/>
    <col min="4358" max="4358" width="14.7109375" bestFit="1" customWidth="1"/>
    <col min="4359" max="4359" width="8.7109375" bestFit="1" customWidth="1"/>
    <col min="4360" max="4360" width="9.7109375" bestFit="1" customWidth="1"/>
    <col min="4361" max="4361" width="11.85546875" bestFit="1" customWidth="1"/>
    <col min="4609" max="4609" width="16.5703125" customWidth="1"/>
    <col min="4610" max="4610" width="8.7109375" customWidth="1"/>
    <col min="4613" max="4613" width="9.7109375" bestFit="1" customWidth="1"/>
    <col min="4614" max="4614" width="14.7109375" bestFit="1" customWidth="1"/>
    <col min="4615" max="4615" width="8.7109375" bestFit="1" customWidth="1"/>
    <col min="4616" max="4616" width="9.7109375" bestFit="1" customWidth="1"/>
    <col min="4617" max="4617" width="11.85546875" bestFit="1" customWidth="1"/>
    <col min="4865" max="4865" width="16.5703125" customWidth="1"/>
    <col min="4866" max="4866" width="8.7109375" customWidth="1"/>
    <col min="4869" max="4869" width="9.7109375" bestFit="1" customWidth="1"/>
    <col min="4870" max="4870" width="14.7109375" bestFit="1" customWidth="1"/>
    <col min="4871" max="4871" width="8.7109375" bestFit="1" customWidth="1"/>
    <col min="4872" max="4872" width="9.7109375" bestFit="1" customWidth="1"/>
    <col min="4873" max="4873" width="11.85546875" bestFit="1" customWidth="1"/>
    <col min="5121" max="5121" width="16.5703125" customWidth="1"/>
    <col min="5122" max="5122" width="8.7109375" customWidth="1"/>
    <col min="5125" max="5125" width="9.7109375" bestFit="1" customWidth="1"/>
    <col min="5126" max="5126" width="14.7109375" bestFit="1" customWidth="1"/>
    <col min="5127" max="5127" width="8.7109375" bestFit="1" customWidth="1"/>
    <col min="5128" max="5128" width="9.7109375" bestFit="1" customWidth="1"/>
    <col min="5129" max="5129" width="11.85546875" bestFit="1" customWidth="1"/>
    <col min="5377" max="5377" width="16.5703125" customWidth="1"/>
    <col min="5378" max="5378" width="8.7109375" customWidth="1"/>
    <col min="5381" max="5381" width="9.7109375" bestFit="1" customWidth="1"/>
    <col min="5382" max="5382" width="14.7109375" bestFit="1" customWidth="1"/>
    <col min="5383" max="5383" width="8.7109375" bestFit="1" customWidth="1"/>
    <col min="5384" max="5384" width="9.7109375" bestFit="1" customWidth="1"/>
    <col min="5385" max="5385" width="11.85546875" bestFit="1" customWidth="1"/>
    <col min="5633" max="5633" width="16.5703125" customWidth="1"/>
    <col min="5634" max="5634" width="8.7109375" customWidth="1"/>
    <col min="5637" max="5637" width="9.7109375" bestFit="1" customWidth="1"/>
    <col min="5638" max="5638" width="14.7109375" bestFit="1" customWidth="1"/>
    <col min="5639" max="5639" width="8.7109375" bestFit="1" customWidth="1"/>
    <col min="5640" max="5640" width="9.7109375" bestFit="1" customWidth="1"/>
    <col min="5641" max="5641" width="11.85546875" bestFit="1" customWidth="1"/>
    <col min="5889" max="5889" width="16.5703125" customWidth="1"/>
    <col min="5890" max="5890" width="8.7109375" customWidth="1"/>
    <col min="5893" max="5893" width="9.7109375" bestFit="1" customWidth="1"/>
    <col min="5894" max="5894" width="14.7109375" bestFit="1" customWidth="1"/>
    <col min="5895" max="5895" width="8.7109375" bestFit="1" customWidth="1"/>
    <col min="5896" max="5896" width="9.7109375" bestFit="1" customWidth="1"/>
    <col min="5897" max="5897" width="11.85546875" bestFit="1" customWidth="1"/>
    <col min="6145" max="6145" width="16.5703125" customWidth="1"/>
    <col min="6146" max="6146" width="8.7109375" customWidth="1"/>
    <col min="6149" max="6149" width="9.7109375" bestFit="1" customWidth="1"/>
    <col min="6150" max="6150" width="14.7109375" bestFit="1" customWidth="1"/>
    <col min="6151" max="6151" width="8.7109375" bestFit="1" customWidth="1"/>
    <col min="6152" max="6152" width="9.7109375" bestFit="1" customWidth="1"/>
    <col min="6153" max="6153" width="11.85546875" bestFit="1" customWidth="1"/>
    <col min="6401" max="6401" width="16.5703125" customWidth="1"/>
    <col min="6402" max="6402" width="8.7109375" customWidth="1"/>
    <col min="6405" max="6405" width="9.7109375" bestFit="1" customWidth="1"/>
    <col min="6406" max="6406" width="14.7109375" bestFit="1" customWidth="1"/>
    <col min="6407" max="6407" width="8.7109375" bestFit="1" customWidth="1"/>
    <col min="6408" max="6408" width="9.7109375" bestFit="1" customWidth="1"/>
    <col min="6409" max="6409" width="11.85546875" bestFit="1" customWidth="1"/>
    <col min="6657" max="6657" width="16.5703125" customWidth="1"/>
    <col min="6658" max="6658" width="8.7109375" customWidth="1"/>
    <col min="6661" max="6661" width="9.7109375" bestFit="1" customWidth="1"/>
    <col min="6662" max="6662" width="14.7109375" bestFit="1" customWidth="1"/>
    <col min="6663" max="6663" width="8.7109375" bestFit="1" customWidth="1"/>
    <col min="6664" max="6664" width="9.7109375" bestFit="1" customWidth="1"/>
    <col min="6665" max="6665" width="11.85546875" bestFit="1" customWidth="1"/>
    <col min="6913" max="6913" width="16.5703125" customWidth="1"/>
    <col min="6914" max="6914" width="8.7109375" customWidth="1"/>
    <col min="6917" max="6917" width="9.7109375" bestFit="1" customWidth="1"/>
    <col min="6918" max="6918" width="14.7109375" bestFit="1" customWidth="1"/>
    <col min="6919" max="6919" width="8.7109375" bestFit="1" customWidth="1"/>
    <col min="6920" max="6920" width="9.7109375" bestFit="1" customWidth="1"/>
    <col min="6921" max="6921" width="11.85546875" bestFit="1" customWidth="1"/>
    <col min="7169" max="7169" width="16.5703125" customWidth="1"/>
    <col min="7170" max="7170" width="8.7109375" customWidth="1"/>
    <col min="7173" max="7173" width="9.7109375" bestFit="1" customWidth="1"/>
    <col min="7174" max="7174" width="14.7109375" bestFit="1" customWidth="1"/>
    <col min="7175" max="7175" width="8.7109375" bestFit="1" customWidth="1"/>
    <col min="7176" max="7176" width="9.7109375" bestFit="1" customWidth="1"/>
    <col min="7177" max="7177" width="11.85546875" bestFit="1" customWidth="1"/>
    <col min="7425" max="7425" width="16.5703125" customWidth="1"/>
    <col min="7426" max="7426" width="8.7109375" customWidth="1"/>
    <col min="7429" max="7429" width="9.7109375" bestFit="1" customWidth="1"/>
    <col min="7430" max="7430" width="14.7109375" bestFit="1" customWidth="1"/>
    <col min="7431" max="7431" width="8.7109375" bestFit="1" customWidth="1"/>
    <col min="7432" max="7432" width="9.7109375" bestFit="1" customWidth="1"/>
    <col min="7433" max="7433" width="11.85546875" bestFit="1" customWidth="1"/>
    <col min="7681" max="7681" width="16.5703125" customWidth="1"/>
    <col min="7682" max="7682" width="8.7109375" customWidth="1"/>
    <col min="7685" max="7685" width="9.7109375" bestFit="1" customWidth="1"/>
    <col min="7686" max="7686" width="14.7109375" bestFit="1" customWidth="1"/>
    <col min="7687" max="7687" width="8.7109375" bestFit="1" customWidth="1"/>
    <col min="7688" max="7688" width="9.7109375" bestFit="1" customWidth="1"/>
    <col min="7689" max="7689" width="11.85546875" bestFit="1" customWidth="1"/>
    <col min="7937" max="7937" width="16.5703125" customWidth="1"/>
    <col min="7938" max="7938" width="8.7109375" customWidth="1"/>
    <col min="7941" max="7941" width="9.7109375" bestFit="1" customWidth="1"/>
    <col min="7942" max="7942" width="14.7109375" bestFit="1" customWidth="1"/>
    <col min="7943" max="7943" width="8.7109375" bestFit="1" customWidth="1"/>
    <col min="7944" max="7944" width="9.7109375" bestFit="1" customWidth="1"/>
    <col min="7945" max="7945" width="11.85546875" bestFit="1" customWidth="1"/>
    <col min="8193" max="8193" width="16.5703125" customWidth="1"/>
    <col min="8194" max="8194" width="8.7109375" customWidth="1"/>
    <col min="8197" max="8197" width="9.7109375" bestFit="1" customWidth="1"/>
    <col min="8198" max="8198" width="14.7109375" bestFit="1" customWidth="1"/>
    <col min="8199" max="8199" width="8.7109375" bestFit="1" customWidth="1"/>
    <col min="8200" max="8200" width="9.7109375" bestFit="1" customWidth="1"/>
    <col min="8201" max="8201" width="11.85546875" bestFit="1" customWidth="1"/>
    <col min="8449" max="8449" width="16.5703125" customWidth="1"/>
    <col min="8450" max="8450" width="8.7109375" customWidth="1"/>
    <col min="8453" max="8453" width="9.7109375" bestFit="1" customWidth="1"/>
    <col min="8454" max="8454" width="14.7109375" bestFit="1" customWidth="1"/>
    <col min="8455" max="8455" width="8.7109375" bestFit="1" customWidth="1"/>
    <col min="8456" max="8456" width="9.7109375" bestFit="1" customWidth="1"/>
    <col min="8457" max="8457" width="11.85546875" bestFit="1" customWidth="1"/>
    <col min="8705" max="8705" width="16.5703125" customWidth="1"/>
    <col min="8706" max="8706" width="8.7109375" customWidth="1"/>
    <col min="8709" max="8709" width="9.7109375" bestFit="1" customWidth="1"/>
    <col min="8710" max="8710" width="14.7109375" bestFit="1" customWidth="1"/>
    <col min="8711" max="8711" width="8.7109375" bestFit="1" customWidth="1"/>
    <col min="8712" max="8712" width="9.7109375" bestFit="1" customWidth="1"/>
    <col min="8713" max="8713" width="11.85546875" bestFit="1" customWidth="1"/>
    <col min="8961" max="8961" width="16.5703125" customWidth="1"/>
    <col min="8962" max="8962" width="8.7109375" customWidth="1"/>
    <col min="8965" max="8965" width="9.7109375" bestFit="1" customWidth="1"/>
    <col min="8966" max="8966" width="14.7109375" bestFit="1" customWidth="1"/>
    <col min="8967" max="8967" width="8.7109375" bestFit="1" customWidth="1"/>
    <col min="8968" max="8968" width="9.7109375" bestFit="1" customWidth="1"/>
    <col min="8969" max="8969" width="11.85546875" bestFit="1" customWidth="1"/>
    <col min="9217" max="9217" width="16.5703125" customWidth="1"/>
    <col min="9218" max="9218" width="8.7109375" customWidth="1"/>
    <col min="9221" max="9221" width="9.7109375" bestFit="1" customWidth="1"/>
    <col min="9222" max="9222" width="14.7109375" bestFit="1" customWidth="1"/>
    <col min="9223" max="9223" width="8.7109375" bestFit="1" customWidth="1"/>
    <col min="9224" max="9224" width="9.7109375" bestFit="1" customWidth="1"/>
    <col min="9225" max="9225" width="11.85546875" bestFit="1" customWidth="1"/>
    <col min="9473" max="9473" width="16.5703125" customWidth="1"/>
    <col min="9474" max="9474" width="8.7109375" customWidth="1"/>
    <col min="9477" max="9477" width="9.7109375" bestFit="1" customWidth="1"/>
    <col min="9478" max="9478" width="14.7109375" bestFit="1" customWidth="1"/>
    <col min="9479" max="9479" width="8.7109375" bestFit="1" customWidth="1"/>
    <col min="9480" max="9480" width="9.7109375" bestFit="1" customWidth="1"/>
    <col min="9481" max="9481" width="11.85546875" bestFit="1" customWidth="1"/>
    <col min="9729" max="9729" width="16.5703125" customWidth="1"/>
    <col min="9730" max="9730" width="8.7109375" customWidth="1"/>
    <col min="9733" max="9733" width="9.7109375" bestFit="1" customWidth="1"/>
    <col min="9734" max="9734" width="14.7109375" bestFit="1" customWidth="1"/>
    <col min="9735" max="9735" width="8.7109375" bestFit="1" customWidth="1"/>
    <col min="9736" max="9736" width="9.7109375" bestFit="1" customWidth="1"/>
    <col min="9737" max="9737" width="11.85546875" bestFit="1" customWidth="1"/>
    <col min="9985" max="9985" width="16.5703125" customWidth="1"/>
    <col min="9986" max="9986" width="8.7109375" customWidth="1"/>
    <col min="9989" max="9989" width="9.7109375" bestFit="1" customWidth="1"/>
    <col min="9990" max="9990" width="14.7109375" bestFit="1" customWidth="1"/>
    <col min="9991" max="9991" width="8.7109375" bestFit="1" customWidth="1"/>
    <col min="9992" max="9992" width="9.7109375" bestFit="1" customWidth="1"/>
    <col min="9993" max="9993" width="11.85546875" bestFit="1" customWidth="1"/>
    <col min="10241" max="10241" width="16.5703125" customWidth="1"/>
    <col min="10242" max="10242" width="8.7109375" customWidth="1"/>
    <col min="10245" max="10245" width="9.7109375" bestFit="1" customWidth="1"/>
    <col min="10246" max="10246" width="14.7109375" bestFit="1" customWidth="1"/>
    <col min="10247" max="10247" width="8.7109375" bestFit="1" customWidth="1"/>
    <col min="10248" max="10248" width="9.7109375" bestFit="1" customWidth="1"/>
    <col min="10249" max="10249" width="11.85546875" bestFit="1" customWidth="1"/>
    <col min="10497" max="10497" width="16.5703125" customWidth="1"/>
    <col min="10498" max="10498" width="8.7109375" customWidth="1"/>
    <col min="10501" max="10501" width="9.7109375" bestFit="1" customWidth="1"/>
    <col min="10502" max="10502" width="14.7109375" bestFit="1" customWidth="1"/>
    <col min="10503" max="10503" width="8.7109375" bestFit="1" customWidth="1"/>
    <col min="10504" max="10504" width="9.7109375" bestFit="1" customWidth="1"/>
    <col min="10505" max="10505" width="11.85546875" bestFit="1" customWidth="1"/>
    <col min="10753" max="10753" width="16.5703125" customWidth="1"/>
    <col min="10754" max="10754" width="8.7109375" customWidth="1"/>
    <col min="10757" max="10757" width="9.7109375" bestFit="1" customWidth="1"/>
    <col min="10758" max="10758" width="14.7109375" bestFit="1" customWidth="1"/>
    <col min="10759" max="10759" width="8.7109375" bestFit="1" customWidth="1"/>
    <col min="10760" max="10760" width="9.7109375" bestFit="1" customWidth="1"/>
    <col min="10761" max="10761" width="11.85546875" bestFit="1" customWidth="1"/>
    <col min="11009" max="11009" width="16.5703125" customWidth="1"/>
    <col min="11010" max="11010" width="8.7109375" customWidth="1"/>
    <col min="11013" max="11013" width="9.7109375" bestFit="1" customWidth="1"/>
    <col min="11014" max="11014" width="14.7109375" bestFit="1" customWidth="1"/>
    <col min="11015" max="11015" width="8.7109375" bestFit="1" customWidth="1"/>
    <col min="11016" max="11016" width="9.7109375" bestFit="1" customWidth="1"/>
    <col min="11017" max="11017" width="11.85546875" bestFit="1" customWidth="1"/>
    <col min="11265" max="11265" width="16.5703125" customWidth="1"/>
    <col min="11266" max="11266" width="8.7109375" customWidth="1"/>
    <col min="11269" max="11269" width="9.7109375" bestFit="1" customWidth="1"/>
    <col min="11270" max="11270" width="14.7109375" bestFit="1" customWidth="1"/>
    <col min="11271" max="11271" width="8.7109375" bestFit="1" customWidth="1"/>
    <col min="11272" max="11272" width="9.7109375" bestFit="1" customWidth="1"/>
    <col min="11273" max="11273" width="11.85546875" bestFit="1" customWidth="1"/>
    <col min="11521" max="11521" width="16.5703125" customWidth="1"/>
    <col min="11522" max="11522" width="8.7109375" customWidth="1"/>
    <col min="11525" max="11525" width="9.7109375" bestFit="1" customWidth="1"/>
    <col min="11526" max="11526" width="14.7109375" bestFit="1" customWidth="1"/>
    <col min="11527" max="11527" width="8.7109375" bestFit="1" customWidth="1"/>
    <col min="11528" max="11528" width="9.7109375" bestFit="1" customWidth="1"/>
    <col min="11529" max="11529" width="11.85546875" bestFit="1" customWidth="1"/>
    <col min="11777" max="11777" width="16.5703125" customWidth="1"/>
    <col min="11778" max="11778" width="8.7109375" customWidth="1"/>
    <col min="11781" max="11781" width="9.7109375" bestFit="1" customWidth="1"/>
    <col min="11782" max="11782" width="14.7109375" bestFit="1" customWidth="1"/>
    <col min="11783" max="11783" width="8.7109375" bestFit="1" customWidth="1"/>
    <col min="11784" max="11784" width="9.7109375" bestFit="1" customWidth="1"/>
    <col min="11785" max="11785" width="11.85546875" bestFit="1" customWidth="1"/>
    <col min="12033" max="12033" width="16.5703125" customWidth="1"/>
    <col min="12034" max="12034" width="8.7109375" customWidth="1"/>
    <col min="12037" max="12037" width="9.7109375" bestFit="1" customWidth="1"/>
    <col min="12038" max="12038" width="14.7109375" bestFit="1" customWidth="1"/>
    <col min="12039" max="12039" width="8.7109375" bestFit="1" customWidth="1"/>
    <col min="12040" max="12040" width="9.7109375" bestFit="1" customWidth="1"/>
    <col min="12041" max="12041" width="11.85546875" bestFit="1" customWidth="1"/>
    <col min="12289" max="12289" width="16.5703125" customWidth="1"/>
    <col min="12290" max="12290" width="8.7109375" customWidth="1"/>
    <col min="12293" max="12293" width="9.7109375" bestFit="1" customWidth="1"/>
    <col min="12294" max="12294" width="14.7109375" bestFit="1" customWidth="1"/>
    <col min="12295" max="12295" width="8.7109375" bestFit="1" customWidth="1"/>
    <col min="12296" max="12296" width="9.7109375" bestFit="1" customWidth="1"/>
    <col min="12297" max="12297" width="11.85546875" bestFit="1" customWidth="1"/>
    <col min="12545" max="12545" width="16.5703125" customWidth="1"/>
    <col min="12546" max="12546" width="8.7109375" customWidth="1"/>
    <col min="12549" max="12549" width="9.7109375" bestFit="1" customWidth="1"/>
    <col min="12550" max="12550" width="14.7109375" bestFit="1" customWidth="1"/>
    <col min="12551" max="12551" width="8.7109375" bestFit="1" customWidth="1"/>
    <col min="12552" max="12552" width="9.7109375" bestFit="1" customWidth="1"/>
    <col min="12553" max="12553" width="11.85546875" bestFit="1" customWidth="1"/>
    <col min="12801" max="12801" width="16.5703125" customWidth="1"/>
    <col min="12802" max="12802" width="8.7109375" customWidth="1"/>
    <col min="12805" max="12805" width="9.7109375" bestFit="1" customWidth="1"/>
    <col min="12806" max="12806" width="14.7109375" bestFit="1" customWidth="1"/>
    <col min="12807" max="12807" width="8.7109375" bestFit="1" customWidth="1"/>
    <col min="12808" max="12808" width="9.7109375" bestFit="1" customWidth="1"/>
    <col min="12809" max="12809" width="11.85546875" bestFit="1" customWidth="1"/>
    <col min="13057" max="13057" width="16.5703125" customWidth="1"/>
    <col min="13058" max="13058" width="8.7109375" customWidth="1"/>
    <col min="13061" max="13061" width="9.7109375" bestFit="1" customWidth="1"/>
    <col min="13062" max="13062" width="14.7109375" bestFit="1" customWidth="1"/>
    <col min="13063" max="13063" width="8.7109375" bestFit="1" customWidth="1"/>
    <col min="13064" max="13064" width="9.7109375" bestFit="1" customWidth="1"/>
    <col min="13065" max="13065" width="11.85546875" bestFit="1" customWidth="1"/>
    <col min="13313" max="13313" width="16.5703125" customWidth="1"/>
    <col min="13314" max="13314" width="8.7109375" customWidth="1"/>
    <col min="13317" max="13317" width="9.7109375" bestFit="1" customWidth="1"/>
    <col min="13318" max="13318" width="14.7109375" bestFit="1" customWidth="1"/>
    <col min="13319" max="13319" width="8.7109375" bestFit="1" customWidth="1"/>
    <col min="13320" max="13320" width="9.7109375" bestFit="1" customWidth="1"/>
    <col min="13321" max="13321" width="11.85546875" bestFit="1" customWidth="1"/>
    <col min="13569" max="13569" width="16.5703125" customWidth="1"/>
    <col min="13570" max="13570" width="8.7109375" customWidth="1"/>
    <col min="13573" max="13573" width="9.7109375" bestFit="1" customWidth="1"/>
    <col min="13574" max="13574" width="14.7109375" bestFit="1" customWidth="1"/>
    <col min="13575" max="13575" width="8.7109375" bestFit="1" customWidth="1"/>
    <col min="13576" max="13576" width="9.7109375" bestFit="1" customWidth="1"/>
    <col min="13577" max="13577" width="11.85546875" bestFit="1" customWidth="1"/>
    <col min="13825" max="13825" width="16.5703125" customWidth="1"/>
    <col min="13826" max="13826" width="8.7109375" customWidth="1"/>
    <col min="13829" max="13829" width="9.7109375" bestFit="1" customWidth="1"/>
    <col min="13830" max="13830" width="14.7109375" bestFit="1" customWidth="1"/>
    <col min="13831" max="13831" width="8.7109375" bestFit="1" customWidth="1"/>
    <col min="13832" max="13832" width="9.7109375" bestFit="1" customWidth="1"/>
    <col min="13833" max="13833" width="11.85546875" bestFit="1" customWidth="1"/>
    <col min="14081" max="14081" width="16.5703125" customWidth="1"/>
    <col min="14082" max="14082" width="8.7109375" customWidth="1"/>
    <col min="14085" max="14085" width="9.7109375" bestFit="1" customWidth="1"/>
    <col min="14086" max="14086" width="14.7109375" bestFit="1" customWidth="1"/>
    <col min="14087" max="14087" width="8.7109375" bestFit="1" customWidth="1"/>
    <col min="14088" max="14088" width="9.7109375" bestFit="1" customWidth="1"/>
    <col min="14089" max="14089" width="11.85546875" bestFit="1" customWidth="1"/>
    <col min="14337" max="14337" width="16.5703125" customWidth="1"/>
    <col min="14338" max="14338" width="8.7109375" customWidth="1"/>
    <col min="14341" max="14341" width="9.7109375" bestFit="1" customWidth="1"/>
    <col min="14342" max="14342" width="14.7109375" bestFit="1" customWidth="1"/>
    <col min="14343" max="14343" width="8.7109375" bestFit="1" customWidth="1"/>
    <col min="14344" max="14344" width="9.7109375" bestFit="1" customWidth="1"/>
    <col min="14345" max="14345" width="11.85546875" bestFit="1" customWidth="1"/>
    <col min="14593" max="14593" width="16.5703125" customWidth="1"/>
    <col min="14594" max="14594" width="8.7109375" customWidth="1"/>
    <col min="14597" max="14597" width="9.7109375" bestFit="1" customWidth="1"/>
    <col min="14598" max="14598" width="14.7109375" bestFit="1" customWidth="1"/>
    <col min="14599" max="14599" width="8.7109375" bestFit="1" customWidth="1"/>
    <col min="14600" max="14600" width="9.7109375" bestFit="1" customWidth="1"/>
    <col min="14601" max="14601" width="11.85546875" bestFit="1" customWidth="1"/>
    <col min="14849" max="14849" width="16.5703125" customWidth="1"/>
    <col min="14850" max="14850" width="8.7109375" customWidth="1"/>
    <col min="14853" max="14853" width="9.7109375" bestFit="1" customWidth="1"/>
    <col min="14854" max="14854" width="14.7109375" bestFit="1" customWidth="1"/>
    <col min="14855" max="14855" width="8.7109375" bestFit="1" customWidth="1"/>
    <col min="14856" max="14856" width="9.7109375" bestFit="1" customWidth="1"/>
    <col min="14857" max="14857" width="11.85546875" bestFit="1" customWidth="1"/>
    <col min="15105" max="15105" width="16.5703125" customWidth="1"/>
    <col min="15106" max="15106" width="8.7109375" customWidth="1"/>
    <col min="15109" max="15109" width="9.7109375" bestFit="1" customWidth="1"/>
    <col min="15110" max="15110" width="14.7109375" bestFit="1" customWidth="1"/>
    <col min="15111" max="15111" width="8.7109375" bestFit="1" customWidth="1"/>
    <col min="15112" max="15112" width="9.7109375" bestFit="1" customWidth="1"/>
    <col min="15113" max="15113" width="11.85546875" bestFit="1" customWidth="1"/>
    <col min="15361" max="15361" width="16.5703125" customWidth="1"/>
    <col min="15362" max="15362" width="8.7109375" customWidth="1"/>
    <col min="15365" max="15365" width="9.7109375" bestFit="1" customWidth="1"/>
    <col min="15366" max="15366" width="14.7109375" bestFit="1" customWidth="1"/>
    <col min="15367" max="15367" width="8.7109375" bestFit="1" customWidth="1"/>
    <col min="15368" max="15368" width="9.7109375" bestFit="1" customWidth="1"/>
    <col min="15369" max="15369" width="11.85546875" bestFit="1" customWidth="1"/>
    <col min="15617" max="15617" width="16.5703125" customWidth="1"/>
    <col min="15618" max="15618" width="8.7109375" customWidth="1"/>
    <col min="15621" max="15621" width="9.7109375" bestFit="1" customWidth="1"/>
    <col min="15622" max="15622" width="14.7109375" bestFit="1" customWidth="1"/>
    <col min="15623" max="15623" width="8.7109375" bestFit="1" customWidth="1"/>
    <col min="15624" max="15624" width="9.7109375" bestFit="1" customWidth="1"/>
    <col min="15625" max="15625" width="11.85546875" bestFit="1" customWidth="1"/>
    <col min="15873" max="15873" width="16.5703125" customWidth="1"/>
    <col min="15874" max="15874" width="8.7109375" customWidth="1"/>
    <col min="15877" max="15877" width="9.7109375" bestFit="1" customWidth="1"/>
    <col min="15878" max="15878" width="14.7109375" bestFit="1" customWidth="1"/>
    <col min="15879" max="15879" width="8.7109375" bestFit="1" customWidth="1"/>
    <col min="15880" max="15880" width="9.7109375" bestFit="1" customWidth="1"/>
    <col min="15881" max="15881" width="11.85546875" bestFit="1" customWidth="1"/>
    <col min="16129" max="16129" width="16.5703125" customWidth="1"/>
    <col min="16130" max="16130" width="8.7109375" customWidth="1"/>
    <col min="16133" max="16133" width="9.7109375" bestFit="1" customWidth="1"/>
    <col min="16134" max="16134" width="14.7109375" bestFit="1" customWidth="1"/>
    <col min="16135" max="16135" width="8.7109375" bestFit="1" customWidth="1"/>
    <col min="16136" max="16136" width="9.7109375" bestFit="1" customWidth="1"/>
    <col min="16137" max="16137" width="11.85546875" bestFit="1" customWidth="1"/>
  </cols>
  <sheetData>
    <row r="1" spans="1:10" ht="18" x14ac:dyDescent="0.25">
      <c r="A1" s="1" t="s">
        <v>0</v>
      </c>
      <c r="B1" s="2"/>
      <c r="C1" s="3"/>
      <c r="D1" s="46"/>
      <c r="E1" s="46"/>
      <c r="F1" s="46"/>
      <c r="G1" s="46"/>
      <c r="H1" s="46"/>
    </row>
    <row r="2" spans="1:10" ht="18" x14ac:dyDescent="0.25">
      <c r="A2" s="4"/>
      <c r="B2" s="2"/>
      <c r="C2" s="3"/>
      <c r="D2" s="58"/>
      <c r="E2" s="59"/>
      <c r="F2" s="46"/>
      <c r="G2" s="46"/>
      <c r="H2" s="46"/>
    </row>
    <row r="3" spans="1:10" ht="18" x14ac:dyDescent="0.25">
      <c r="A3" s="1"/>
      <c r="B3" s="2"/>
      <c r="C3" s="3"/>
      <c r="D3" s="46"/>
      <c r="E3" s="46"/>
      <c r="F3" s="46"/>
      <c r="G3" s="46"/>
      <c r="H3" s="46"/>
    </row>
    <row r="4" spans="1:10" ht="15.75" thickBot="1" x14ac:dyDescent="0.3">
      <c r="A4" s="5"/>
      <c r="B4" s="5"/>
      <c r="C4" s="6"/>
      <c r="D4" s="60" t="s">
        <v>1</v>
      </c>
      <c r="E4" s="61"/>
      <c r="F4" s="47"/>
      <c r="G4" s="47"/>
      <c r="H4" s="47"/>
    </row>
    <row r="5" spans="1:10" x14ac:dyDescent="0.25">
      <c r="A5" s="7" t="s">
        <v>2</v>
      </c>
      <c r="B5" s="8" t="s">
        <v>3</v>
      </c>
      <c r="C5" s="9" t="s">
        <v>4</v>
      </c>
      <c r="D5" s="62" t="s">
        <v>5</v>
      </c>
      <c r="E5" s="63" t="s">
        <v>6</v>
      </c>
      <c r="F5" s="63" t="s">
        <v>7</v>
      </c>
      <c r="G5" s="64" t="s">
        <v>8</v>
      </c>
      <c r="H5" s="48" t="s">
        <v>9</v>
      </c>
      <c r="I5" s="65" t="s">
        <v>10</v>
      </c>
      <c r="J5" s="65" t="s">
        <v>74</v>
      </c>
    </row>
    <row r="6" spans="1:10" ht="15.75" thickBot="1" x14ac:dyDescent="0.3">
      <c r="A6" s="10"/>
      <c r="B6" s="11" t="s">
        <v>11</v>
      </c>
      <c r="C6" s="12" t="s">
        <v>12</v>
      </c>
      <c r="D6" s="66"/>
      <c r="E6" s="47" t="s">
        <v>13</v>
      </c>
      <c r="F6" s="67" t="s">
        <v>14</v>
      </c>
      <c r="G6" s="68" t="s">
        <v>14</v>
      </c>
      <c r="H6" s="49" t="s">
        <v>15</v>
      </c>
      <c r="I6" s="69"/>
      <c r="J6" s="69"/>
    </row>
    <row r="7" spans="1:10" x14ac:dyDescent="0.25">
      <c r="A7" s="13" t="s">
        <v>16</v>
      </c>
      <c r="B7" s="14"/>
      <c r="C7" s="15" t="s">
        <v>17</v>
      </c>
      <c r="D7" s="70">
        <v>1200</v>
      </c>
      <c r="E7" s="71">
        <v>8.4600000000000009</v>
      </c>
      <c r="F7" s="72">
        <f>E7*D7</f>
        <v>10152.000000000002</v>
      </c>
      <c r="G7" s="73"/>
      <c r="H7" s="50">
        <f>F7+G7</f>
        <v>10152.000000000002</v>
      </c>
      <c r="I7" s="69"/>
      <c r="J7" s="69"/>
    </row>
    <row r="8" spans="1:10" x14ac:dyDescent="0.25">
      <c r="A8" s="16" t="s">
        <v>18</v>
      </c>
      <c r="B8" s="14"/>
      <c r="C8" s="15" t="s">
        <v>19</v>
      </c>
      <c r="D8" s="70">
        <v>0.2</v>
      </c>
      <c r="E8" s="71">
        <v>36570</v>
      </c>
      <c r="F8" s="72"/>
      <c r="G8" s="73">
        <f>E8*D8</f>
        <v>7314</v>
      </c>
      <c r="H8" s="50">
        <f>F8+G8</f>
        <v>7314</v>
      </c>
      <c r="I8" s="69"/>
      <c r="J8" s="69"/>
    </row>
    <row r="9" spans="1:10" x14ac:dyDescent="0.25">
      <c r="A9" s="17" t="s">
        <v>20</v>
      </c>
      <c r="B9" s="18">
        <v>1011</v>
      </c>
      <c r="C9" s="19" t="s">
        <v>17</v>
      </c>
      <c r="D9" s="74"/>
      <c r="E9" s="75"/>
      <c r="F9" s="76">
        <f>SUM(F7:F8)</f>
        <v>10152.000000000002</v>
      </c>
      <c r="G9" s="77">
        <f>SUM(G7:G8)</f>
        <v>7314</v>
      </c>
      <c r="H9" s="50">
        <f>SUM(H7:H8)</f>
        <v>17466</v>
      </c>
      <c r="I9" s="69">
        <f>H9</f>
        <v>17466</v>
      </c>
      <c r="J9" s="69">
        <f>H9-I9</f>
        <v>0</v>
      </c>
    </row>
    <row r="10" spans="1:10" x14ac:dyDescent="0.25">
      <c r="A10" s="20" t="s">
        <v>21</v>
      </c>
      <c r="B10" s="21">
        <v>1012</v>
      </c>
      <c r="C10" s="22" t="s">
        <v>22</v>
      </c>
      <c r="D10" s="78"/>
      <c r="E10" s="79"/>
      <c r="F10" s="80"/>
      <c r="G10" s="77"/>
      <c r="H10" s="50"/>
      <c r="I10" s="69"/>
      <c r="J10" s="69"/>
    </row>
    <row r="11" spans="1:10" x14ac:dyDescent="0.25">
      <c r="A11" s="20" t="s">
        <v>23</v>
      </c>
      <c r="B11" s="23">
        <v>1015</v>
      </c>
      <c r="C11" s="24" t="s">
        <v>17</v>
      </c>
      <c r="D11" s="81"/>
      <c r="E11" s="79"/>
      <c r="F11" s="80">
        <v>21000</v>
      </c>
      <c r="G11" s="77"/>
      <c r="H11" s="50">
        <f>F11+G11</f>
        <v>21000</v>
      </c>
      <c r="I11" s="69">
        <f>H11</f>
        <v>21000</v>
      </c>
      <c r="J11" s="69">
        <f t="shared" ref="J11:J12" si="0">H11-I11</f>
        <v>0</v>
      </c>
    </row>
    <row r="12" spans="1:10" x14ac:dyDescent="0.25">
      <c r="A12" s="25" t="s">
        <v>24</v>
      </c>
      <c r="B12" s="26">
        <v>1017</v>
      </c>
      <c r="C12" s="27" t="s">
        <v>17</v>
      </c>
      <c r="D12" s="82">
        <v>240</v>
      </c>
      <c r="E12" s="83">
        <v>35.89</v>
      </c>
      <c r="F12" s="84">
        <f>E12*D12</f>
        <v>8613.6</v>
      </c>
      <c r="G12" s="85">
        <v>0</v>
      </c>
      <c r="H12" s="50">
        <f>F12+G12</f>
        <v>8613.6</v>
      </c>
      <c r="I12" s="69">
        <f>H12</f>
        <v>8613.6</v>
      </c>
      <c r="J12" s="69">
        <f t="shared" si="0"/>
        <v>0</v>
      </c>
    </row>
    <row r="13" spans="1:10" x14ac:dyDescent="0.25">
      <c r="A13" s="20" t="s">
        <v>25</v>
      </c>
      <c r="B13" s="23">
        <v>1018</v>
      </c>
      <c r="C13" s="22" t="s">
        <v>26</v>
      </c>
      <c r="D13" s="81"/>
      <c r="E13" s="79"/>
      <c r="F13" s="80"/>
      <c r="G13" s="77"/>
      <c r="H13" s="50">
        <f t="shared" ref="H13:H38" si="1">F13+G13</f>
        <v>0</v>
      </c>
      <c r="I13" s="69"/>
      <c r="J13" s="69"/>
    </row>
    <row r="14" spans="1:10" x14ac:dyDescent="0.25">
      <c r="A14" s="13" t="s">
        <v>27</v>
      </c>
      <c r="B14" s="14"/>
      <c r="C14" s="15"/>
      <c r="D14" s="86">
        <v>160</v>
      </c>
      <c r="E14" s="71">
        <v>46.47</v>
      </c>
      <c r="F14" s="87">
        <f>E14*D14</f>
        <v>7435.2</v>
      </c>
      <c r="G14" s="73"/>
      <c r="H14" s="50">
        <f t="shared" si="1"/>
        <v>7435.2</v>
      </c>
      <c r="I14" s="69"/>
      <c r="J14" s="69"/>
    </row>
    <row r="15" spans="1:10" x14ac:dyDescent="0.25">
      <c r="A15" s="13" t="s">
        <v>28</v>
      </c>
      <c r="B15" s="14"/>
      <c r="C15" s="15"/>
      <c r="D15" s="86">
        <v>2</v>
      </c>
      <c r="E15" s="71">
        <v>900</v>
      </c>
      <c r="F15" s="72"/>
      <c r="G15" s="73">
        <f>E15*D15</f>
        <v>1800</v>
      </c>
      <c r="H15" s="50">
        <f t="shared" si="1"/>
        <v>1800</v>
      </c>
      <c r="I15" s="69"/>
      <c r="J15" s="69"/>
    </row>
    <row r="16" spans="1:10" x14ac:dyDescent="0.25">
      <c r="A16" s="13" t="s">
        <v>29</v>
      </c>
      <c r="B16" s="14"/>
      <c r="C16" s="15"/>
      <c r="D16" s="86"/>
      <c r="E16" s="71"/>
      <c r="F16" s="72"/>
      <c r="G16" s="73"/>
      <c r="H16" s="50">
        <f t="shared" si="1"/>
        <v>0</v>
      </c>
      <c r="I16" s="69"/>
      <c r="J16" s="69"/>
    </row>
    <row r="17" spans="1:10" x14ac:dyDescent="0.25">
      <c r="A17" s="20" t="s">
        <v>30</v>
      </c>
      <c r="B17" s="23">
        <v>1019</v>
      </c>
      <c r="C17" s="24" t="s">
        <v>17</v>
      </c>
      <c r="D17" s="81"/>
      <c r="E17" s="79"/>
      <c r="F17" s="80">
        <f>SUM(F14:F16)</f>
        <v>7435.2</v>
      </c>
      <c r="G17" s="77">
        <f>SUM(G14:G16)</f>
        <v>1800</v>
      </c>
      <c r="H17" s="50">
        <f t="shared" si="1"/>
        <v>9235.2000000000007</v>
      </c>
      <c r="I17" s="69">
        <f>H17</f>
        <v>9235.2000000000007</v>
      </c>
      <c r="J17" s="69">
        <f>H17-I17</f>
        <v>0</v>
      </c>
    </row>
    <row r="18" spans="1:10" x14ac:dyDescent="0.25">
      <c r="A18" s="28" t="s">
        <v>31</v>
      </c>
      <c r="B18" s="14"/>
      <c r="C18" s="15" t="s">
        <v>17</v>
      </c>
      <c r="D18" s="86">
        <v>167</v>
      </c>
      <c r="E18" s="71">
        <v>115</v>
      </c>
      <c r="F18" s="72">
        <f>E18*D18</f>
        <v>19205</v>
      </c>
      <c r="G18" s="73"/>
      <c r="H18" s="50">
        <f t="shared" si="1"/>
        <v>19205</v>
      </c>
      <c r="I18" s="69"/>
      <c r="J18" s="69"/>
    </row>
    <row r="19" spans="1:10" x14ac:dyDescent="0.25">
      <c r="A19" s="13" t="s">
        <v>32</v>
      </c>
      <c r="B19" s="14"/>
      <c r="C19" s="15" t="s">
        <v>17</v>
      </c>
      <c r="D19" s="86">
        <v>167</v>
      </c>
      <c r="E19" s="71">
        <v>1</v>
      </c>
      <c r="F19" s="72">
        <f>E19*D19</f>
        <v>167</v>
      </c>
      <c r="G19" s="73"/>
      <c r="H19" s="50">
        <f t="shared" si="1"/>
        <v>167</v>
      </c>
      <c r="I19" s="69">
        <f>H19</f>
        <v>167</v>
      </c>
      <c r="J19" s="69"/>
    </row>
    <row r="20" spans="1:10" x14ac:dyDescent="0.25">
      <c r="A20" s="20" t="s">
        <v>33</v>
      </c>
      <c r="B20" s="23">
        <v>1020</v>
      </c>
      <c r="C20" s="24" t="s">
        <v>17</v>
      </c>
      <c r="D20" s="81">
        <f>SUM(D18:D19)</f>
        <v>334</v>
      </c>
      <c r="E20" s="79"/>
      <c r="F20" s="80">
        <f>SUM(F18:F19)</f>
        <v>19372</v>
      </c>
      <c r="G20" s="77">
        <v>0</v>
      </c>
      <c r="H20" s="50">
        <f t="shared" si="1"/>
        <v>19372</v>
      </c>
      <c r="I20" s="69">
        <f>I19</f>
        <v>167</v>
      </c>
      <c r="J20" s="69">
        <f>H20-I20</f>
        <v>19205</v>
      </c>
    </row>
    <row r="21" spans="1:10" x14ac:dyDescent="0.25">
      <c r="A21" s="13" t="s">
        <v>34</v>
      </c>
      <c r="B21" s="14"/>
      <c r="C21" s="15" t="s">
        <v>19</v>
      </c>
      <c r="D21" s="86"/>
      <c r="E21" s="71"/>
      <c r="F21" s="72"/>
      <c r="G21" s="73"/>
      <c r="H21" s="51">
        <f t="shared" si="1"/>
        <v>0</v>
      </c>
      <c r="I21" s="69"/>
      <c r="J21" s="69"/>
    </row>
    <row r="22" spans="1:10" x14ac:dyDescent="0.25">
      <c r="A22" s="13" t="s">
        <v>35</v>
      </c>
      <c r="B22" s="14"/>
      <c r="C22" s="15" t="s">
        <v>19</v>
      </c>
      <c r="D22" s="86"/>
      <c r="E22" s="71"/>
      <c r="F22" s="72">
        <v>500</v>
      </c>
      <c r="G22" s="73"/>
      <c r="H22" s="51">
        <f>F22+G22</f>
        <v>500</v>
      </c>
      <c r="I22" s="69"/>
      <c r="J22" s="69"/>
    </row>
    <row r="23" spans="1:10" x14ac:dyDescent="0.25">
      <c r="A23" s="13" t="s">
        <v>36</v>
      </c>
      <c r="B23" s="14"/>
      <c r="C23" s="15" t="s">
        <v>19</v>
      </c>
      <c r="D23" s="86">
        <v>5.9</v>
      </c>
      <c r="E23" s="71">
        <v>300</v>
      </c>
      <c r="F23" s="72"/>
      <c r="G23" s="73">
        <f>E23*D23</f>
        <v>1770</v>
      </c>
      <c r="H23" s="51">
        <f t="shared" si="1"/>
        <v>1770</v>
      </c>
      <c r="I23" s="69"/>
      <c r="J23" s="69"/>
    </row>
    <row r="24" spans="1:10" x14ac:dyDescent="0.25">
      <c r="A24" s="29" t="s">
        <v>37</v>
      </c>
      <c r="B24" s="14"/>
      <c r="C24" s="15" t="s">
        <v>38</v>
      </c>
      <c r="D24" s="86"/>
      <c r="E24" s="71"/>
      <c r="F24" s="72"/>
      <c r="G24" s="73"/>
      <c r="H24" s="51">
        <f t="shared" si="1"/>
        <v>0</v>
      </c>
      <c r="I24" s="69"/>
      <c r="J24" s="69"/>
    </row>
    <row r="25" spans="1:10" x14ac:dyDescent="0.25">
      <c r="A25" s="13" t="s">
        <v>39</v>
      </c>
      <c r="B25" s="14"/>
      <c r="C25" s="15" t="s">
        <v>38</v>
      </c>
      <c r="D25" s="86"/>
      <c r="E25" s="71"/>
      <c r="F25" s="72">
        <v>1000</v>
      </c>
      <c r="G25" s="73"/>
      <c r="H25" s="51">
        <f>F25+G25</f>
        <v>1000</v>
      </c>
      <c r="I25" s="69"/>
      <c r="J25" s="69"/>
    </row>
    <row r="26" spans="1:10" x14ac:dyDescent="0.25">
      <c r="A26" s="13" t="s">
        <v>40</v>
      </c>
      <c r="B26" s="14"/>
      <c r="C26" s="15" t="s">
        <v>38</v>
      </c>
      <c r="D26" s="86"/>
      <c r="E26" s="71"/>
      <c r="F26" s="72"/>
      <c r="G26" s="73"/>
      <c r="H26" s="51">
        <f t="shared" si="1"/>
        <v>0</v>
      </c>
      <c r="I26" s="69"/>
      <c r="J26" s="69"/>
    </row>
    <row r="27" spans="1:10" x14ac:dyDescent="0.25">
      <c r="A27" s="13" t="s">
        <v>41</v>
      </c>
      <c r="B27" s="14"/>
      <c r="C27" s="15" t="s">
        <v>17</v>
      </c>
      <c r="D27" s="86">
        <v>360</v>
      </c>
      <c r="E27" s="71">
        <v>4</v>
      </c>
      <c r="F27" s="72">
        <f>E27*D27</f>
        <v>1440</v>
      </c>
      <c r="G27" s="73"/>
      <c r="H27" s="51">
        <f t="shared" si="1"/>
        <v>1440</v>
      </c>
      <c r="I27" s="69"/>
      <c r="J27" s="69"/>
    </row>
    <row r="28" spans="1:10" x14ac:dyDescent="0.25">
      <c r="A28" s="13" t="s">
        <v>42</v>
      </c>
      <c r="B28" s="14"/>
      <c r="C28" s="15"/>
      <c r="D28" s="86"/>
      <c r="E28" s="71"/>
      <c r="F28" s="72"/>
      <c r="G28" s="73"/>
      <c r="H28" s="51">
        <f t="shared" si="1"/>
        <v>0</v>
      </c>
      <c r="I28" s="69"/>
      <c r="J28" s="69"/>
    </row>
    <row r="29" spans="1:10" x14ac:dyDescent="0.25">
      <c r="A29" s="13" t="s">
        <v>43</v>
      </c>
      <c r="B29" s="14"/>
      <c r="C29" s="15"/>
      <c r="D29" s="86"/>
      <c r="E29" s="71"/>
      <c r="F29" s="72"/>
      <c r="G29" s="73"/>
      <c r="H29" s="51">
        <f t="shared" si="1"/>
        <v>0</v>
      </c>
      <c r="I29" s="69"/>
      <c r="J29" s="69"/>
    </row>
    <row r="30" spans="1:10" x14ac:dyDescent="0.25">
      <c r="A30" s="28" t="s">
        <v>44</v>
      </c>
      <c r="B30" s="14"/>
      <c r="C30" s="15" t="s">
        <v>26</v>
      </c>
      <c r="D30" s="86"/>
      <c r="E30" s="71"/>
      <c r="F30" s="72">
        <v>2000</v>
      </c>
      <c r="G30" s="88"/>
      <c r="H30" s="51">
        <f t="shared" si="1"/>
        <v>2000</v>
      </c>
      <c r="I30" s="69"/>
      <c r="J30" s="69"/>
    </row>
    <row r="31" spans="1:10" x14ac:dyDescent="0.25">
      <c r="A31" s="20" t="s">
        <v>45</v>
      </c>
      <c r="B31" s="23">
        <v>1028</v>
      </c>
      <c r="C31" s="24"/>
      <c r="D31" s="81"/>
      <c r="E31" s="79"/>
      <c r="F31" s="80">
        <f>SUM(F21:F30)</f>
        <v>4940</v>
      </c>
      <c r="G31" s="77">
        <f>SUM(G21:G30)</f>
        <v>1770</v>
      </c>
      <c r="H31" s="51">
        <f t="shared" si="1"/>
        <v>6710</v>
      </c>
      <c r="I31" s="69"/>
      <c r="J31" s="69">
        <f>H31-I31</f>
        <v>6710</v>
      </c>
    </row>
    <row r="32" spans="1:10" x14ac:dyDescent="0.25">
      <c r="A32" s="20" t="s">
        <v>46</v>
      </c>
      <c r="B32" s="23">
        <v>1035</v>
      </c>
      <c r="C32" s="24" t="s">
        <v>17</v>
      </c>
      <c r="D32" s="81"/>
      <c r="E32" s="79"/>
      <c r="F32" s="80"/>
      <c r="G32" s="77"/>
      <c r="H32" s="51">
        <f t="shared" si="1"/>
        <v>0</v>
      </c>
      <c r="I32" s="69"/>
      <c r="J32" s="69"/>
    </row>
    <row r="33" spans="1:10" x14ac:dyDescent="0.25">
      <c r="A33" s="29" t="s">
        <v>47</v>
      </c>
      <c r="B33" s="14"/>
      <c r="C33" s="15" t="s">
        <v>38</v>
      </c>
      <c r="D33" s="89"/>
      <c r="E33" s="71"/>
      <c r="F33" s="72">
        <v>1500</v>
      </c>
      <c r="G33" s="73">
        <v>1000</v>
      </c>
      <c r="H33" s="51">
        <f t="shared" si="1"/>
        <v>2500</v>
      </c>
      <c r="I33" s="69"/>
      <c r="J33" s="69"/>
    </row>
    <row r="34" spans="1:10" x14ac:dyDescent="0.25">
      <c r="A34" s="13" t="s">
        <v>48</v>
      </c>
      <c r="B34" s="14"/>
      <c r="C34" s="15" t="s">
        <v>38</v>
      </c>
      <c r="D34" s="89"/>
      <c r="E34" s="71"/>
      <c r="F34" s="72">
        <v>1000</v>
      </c>
      <c r="G34" s="73">
        <v>300</v>
      </c>
      <c r="H34" s="51">
        <f t="shared" si="1"/>
        <v>1300</v>
      </c>
      <c r="I34" s="69"/>
      <c r="J34" s="69"/>
    </row>
    <row r="35" spans="1:10" x14ac:dyDescent="0.25">
      <c r="A35" s="13" t="s">
        <v>49</v>
      </c>
      <c r="B35" s="14"/>
      <c r="C35" s="15" t="s">
        <v>19</v>
      </c>
      <c r="D35" s="89"/>
      <c r="E35" s="71"/>
      <c r="F35" s="72"/>
      <c r="G35" s="73"/>
      <c r="H35" s="51">
        <f t="shared" si="1"/>
        <v>0</v>
      </c>
      <c r="I35" s="69"/>
      <c r="J35" s="69"/>
    </row>
    <row r="36" spans="1:10" x14ac:dyDescent="0.25">
      <c r="A36" s="13" t="s">
        <v>50</v>
      </c>
      <c r="B36" s="14"/>
      <c r="C36" s="15" t="s">
        <v>38</v>
      </c>
      <c r="D36" s="86"/>
      <c r="E36" s="71"/>
      <c r="F36" s="72">
        <v>500</v>
      </c>
      <c r="G36" s="73"/>
      <c r="H36" s="51">
        <f t="shared" si="1"/>
        <v>500</v>
      </c>
      <c r="I36" s="69">
        <f>H36</f>
        <v>500</v>
      </c>
      <c r="J36" s="69"/>
    </row>
    <row r="37" spans="1:10" x14ac:dyDescent="0.25">
      <c r="A37" s="13" t="s">
        <v>51</v>
      </c>
      <c r="B37" s="14"/>
      <c r="C37" s="15" t="s">
        <v>38</v>
      </c>
      <c r="D37" s="86"/>
      <c r="E37" s="71"/>
      <c r="F37" s="72"/>
      <c r="G37" s="73"/>
      <c r="H37" s="51">
        <f t="shared" si="1"/>
        <v>0</v>
      </c>
      <c r="I37" s="69"/>
      <c r="J37" s="69"/>
    </row>
    <row r="38" spans="1:10" ht="15.75" thickBot="1" x14ac:dyDescent="0.3">
      <c r="A38" s="30" t="s">
        <v>52</v>
      </c>
      <c r="B38" s="23">
        <v>1039</v>
      </c>
      <c r="C38" s="24"/>
      <c r="D38" s="81"/>
      <c r="E38" s="79"/>
      <c r="F38" s="80">
        <f>SUM(F33:F37)</f>
        <v>3000</v>
      </c>
      <c r="G38" s="77">
        <f>SUM(G33:G37)</f>
        <v>1300</v>
      </c>
      <c r="H38" s="51">
        <f t="shared" si="1"/>
        <v>4300</v>
      </c>
      <c r="I38" s="69">
        <f>I36</f>
        <v>500</v>
      </c>
      <c r="J38" s="69">
        <f>H38-I38</f>
        <v>3800</v>
      </c>
    </row>
    <row r="39" spans="1:10" ht="16.5" thickTop="1" thickBot="1" x14ac:dyDescent="0.3">
      <c r="A39" s="31" t="s">
        <v>53</v>
      </c>
      <c r="B39" s="32"/>
      <c r="C39" s="33"/>
      <c r="D39" s="90"/>
      <c r="E39" s="91"/>
      <c r="F39" s="92">
        <f>F38+F32+F31+F20+F17+F13+F12+F11+F10+F9</f>
        <v>74512.800000000003</v>
      </c>
      <c r="G39" s="93">
        <f>G38+G32+G31+G20+G17+G13+G12+G11+G10+G9</f>
        <v>12184</v>
      </c>
      <c r="H39" s="52">
        <f>H38+H32+H31+H20+H17+H13+H12+H11+H10+H9</f>
        <v>86696.799999999988</v>
      </c>
      <c r="I39" s="69">
        <f>I38+I20+I17+I12+I11+I9</f>
        <v>56981.8</v>
      </c>
      <c r="J39" s="69">
        <f>H39-I39</f>
        <v>29714.999999999985</v>
      </c>
    </row>
    <row r="40" spans="1:10" ht="15.75" thickTop="1" x14ac:dyDescent="0.25">
      <c r="A40" s="34" t="s">
        <v>54</v>
      </c>
      <c r="B40" s="14"/>
      <c r="C40" s="15" t="s">
        <v>19</v>
      </c>
      <c r="D40" s="86"/>
      <c r="E40" s="71"/>
      <c r="F40" s="72"/>
      <c r="G40" s="73"/>
      <c r="H40" s="53">
        <v>0</v>
      </c>
      <c r="I40" s="69"/>
      <c r="J40" s="69"/>
    </row>
    <row r="41" spans="1:10" x14ac:dyDescent="0.25">
      <c r="A41" s="34" t="s">
        <v>55</v>
      </c>
      <c r="B41" s="14"/>
      <c r="C41" s="15"/>
      <c r="D41" s="86"/>
      <c r="E41" s="71"/>
      <c r="F41" s="72"/>
      <c r="G41" s="73"/>
      <c r="H41" s="54">
        <v>0</v>
      </c>
      <c r="I41" s="69"/>
      <c r="J41" s="69"/>
    </row>
    <row r="42" spans="1:10" x14ac:dyDescent="0.25">
      <c r="A42" s="34" t="s">
        <v>56</v>
      </c>
      <c r="B42" s="14"/>
      <c r="C42" s="15" t="s">
        <v>19</v>
      </c>
      <c r="D42" s="86"/>
      <c r="E42" s="71"/>
      <c r="F42" s="72"/>
      <c r="G42" s="73"/>
      <c r="H42" s="54">
        <v>0</v>
      </c>
      <c r="I42" s="69"/>
      <c r="J42" s="69"/>
    </row>
    <row r="43" spans="1:10" x14ac:dyDescent="0.25">
      <c r="A43" s="30" t="s">
        <v>57</v>
      </c>
      <c r="B43" s="23">
        <v>1222</v>
      </c>
      <c r="C43" s="24"/>
      <c r="D43" s="81"/>
      <c r="E43" s="79"/>
      <c r="F43" s="80">
        <v>0</v>
      </c>
      <c r="G43" s="77"/>
      <c r="H43" s="51">
        <v>0</v>
      </c>
      <c r="I43" s="69"/>
      <c r="J43" s="69"/>
    </row>
    <row r="44" spans="1:10" x14ac:dyDescent="0.25">
      <c r="A44" s="13" t="s">
        <v>58</v>
      </c>
      <c r="B44" s="14"/>
      <c r="C44" s="15"/>
      <c r="D44" s="86"/>
      <c r="E44" s="71"/>
      <c r="F44" s="72"/>
      <c r="G44" s="73"/>
      <c r="H44" s="54">
        <f>SUM(F44:G44)</f>
        <v>0</v>
      </c>
      <c r="I44" s="69"/>
      <c r="J44" s="69"/>
    </row>
    <row r="45" spans="1:10" x14ac:dyDescent="0.25">
      <c r="A45" s="13" t="s">
        <v>59</v>
      </c>
      <c r="B45" s="14"/>
      <c r="C45" s="15"/>
      <c r="D45" s="86"/>
      <c r="E45" s="71"/>
      <c r="F45" s="72">
        <v>300</v>
      </c>
      <c r="G45" s="73"/>
      <c r="H45" s="54">
        <f>SUM(F45:G45)</f>
        <v>300</v>
      </c>
      <c r="I45" s="69"/>
      <c r="J45" s="69"/>
    </row>
    <row r="46" spans="1:10" x14ac:dyDescent="0.25">
      <c r="A46" s="30" t="s">
        <v>60</v>
      </c>
      <c r="B46" s="23">
        <v>1231</v>
      </c>
      <c r="C46" s="24"/>
      <c r="D46" s="81"/>
      <c r="E46" s="79"/>
      <c r="F46" s="80">
        <f>SUM(F44:F45)</f>
        <v>300</v>
      </c>
      <c r="G46" s="77"/>
      <c r="H46" s="51">
        <f>SUM(H41:H45)</f>
        <v>300</v>
      </c>
      <c r="I46" s="69"/>
      <c r="J46" s="69">
        <f>H46-I46</f>
        <v>300</v>
      </c>
    </row>
    <row r="47" spans="1:10" x14ac:dyDescent="0.25">
      <c r="A47" s="13" t="s">
        <v>61</v>
      </c>
      <c r="B47" s="14">
        <v>1060</v>
      </c>
      <c r="C47" s="15"/>
      <c r="D47" s="86"/>
      <c r="E47" s="71"/>
      <c r="F47" s="72">
        <v>500</v>
      </c>
      <c r="G47" s="73"/>
      <c r="H47" s="54">
        <f>SUM(F47:G47)</f>
        <v>500</v>
      </c>
      <c r="I47" s="69"/>
      <c r="J47" s="69"/>
    </row>
    <row r="48" spans="1:10" x14ac:dyDescent="0.25">
      <c r="A48" s="13" t="s">
        <v>62</v>
      </c>
      <c r="B48" s="14">
        <v>1061</v>
      </c>
      <c r="C48" s="15"/>
      <c r="D48" s="86"/>
      <c r="E48" s="71"/>
      <c r="F48" s="72">
        <v>500</v>
      </c>
      <c r="G48" s="73"/>
      <c r="H48" s="55">
        <f>SUM(F48:G48)</f>
        <v>500</v>
      </c>
      <c r="I48" s="69"/>
      <c r="J48" s="69"/>
    </row>
    <row r="49" spans="1:10" x14ac:dyDescent="0.25">
      <c r="A49" s="30" t="s">
        <v>63</v>
      </c>
      <c r="B49" s="35"/>
      <c r="C49" s="24"/>
      <c r="D49" s="81"/>
      <c r="E49" s="79"/>
      <c r="F49" s="80">
        <f>SUM(F47:F48)</f>
        <v>1000</v>
      </c>
      <c r="G49" s="77"/>
      <c r="H49" s="54">
        <f>SUM(F49:G49)</f>
        <v>1000</v>
      </c>
      <c r="I49" s="69"/>
      <c r="J49" s="69">
        <f>H49-I49</f>
        <v>1000</v>
      </c>
    </row>
    <row r="50" spans="1:10" x14ac:dyDescent="0.25">
      <c r="A50" s="36" t="s">
        <v>64</v>
      </c>
      <c r="B50" s="35">
        <v>1078</v>
      </c>
      <c r="C50" s="24"/>
      <c r="D50" s="81"/>
      <c r="E50" s="79"/>
      <c r="F50" s="80"/>
      <c r="G50" s="77"/>
      <c r="H50" s="51"/>
      <c r="I50" s="69"/>
      <c r="J50" s="69"/>
    </row>
    <row r="51" spans="1:10" ht="15.75" thickBot="1" x14ac:dyDescent="0.3">
      <c r="A51" s="37" t="s">
        <v>65</v>
      </c>
      <c r="B51" s="38">
        <v>1211</v>
      </c>
      <c r="C51" s="39"/>
      <c r="D51" s="94"/>
      <c r="E51" s="95"/>
      <c r="F51" s="96"/>
      <c r="G51" s="97"/>
      <c r="H51" s="55">
        <f>SUM(F51:G51)</f>
        <v>0</v>
      </c>
      <c r="I51" s="69"/>
      <c r="J51" s="69"/>
    </row>
    <row r="52" spans="1:10" ht="16.5" thickTop="1" thickBot="1" x14ac:dyDescent="0.3">
      <c r="A52" s="40" t="s">
        <v>66</v>
      </c>
      <c r="B52" s="41"/>
      <c r="C52" s="33"/>
      <c r="D52" s="90"/>
      <c r="E52" s="91"/>
      <c r="F52" s="92">
        <f>F51+F49+F46+F43</f>
        <v>1300</v>
      </c>
      <c r="G52" s="93"/>
      <c r="H52" s="52">
        <f>H51+H49+H46+H43</f>
        <v>1300</v>
      </c>
      <c r="I52" s="69"/>
      <c r="J52" s="69">
        <f>H52-I52</f>
        <v>1300</v>
      </c>
    </row>
    <row r="53" spans="1:10" ht="16.5" thickTop="1" thickBot="1" x14ac:dyDescent="0.3">
      <c r="A53" s="42" t="s">
        <v>67</v>
      </c>
      <c r="B53" s="43"/>
      <c r="C53" s="44"/>
      <c r="D53" s="98"/>
      <c r="E53" s="99"/>
      <c r="F53" s="100">
        <f>F52+F39</f>
        <v>75812.800000000003</v>
      </c>
      <c r="G53" s="101">
        <f>G52+G39</f>
        <v>12184</v>
      </c>
      <c r="H53" s="56">
        <f>H52+H39</f>
        <v>87996.799999999988</v>
      </c>
      <c r="I53" s="69">
        <f>I36+I17+I12+I9+I11+I19</f>
        <v>56981.8</v>
      </c>
      <c r="J53" s="69">
        <f>H53-I53</f>
        <v>31014.999999999985</v>
      </c>
    </row>
    <row r="54" spans="1:10" x14ac:dyDescent="0.25">
      <c r="A54" s="2"/>
      <c r="B54" s="2"/>
      <c r="C54" s="2"/>
      <c r="D54" s="46"/>
      <c r="E54" s="46"/>
      <c r="F54" s="102"/>
      <c r="G54" s="103"/>
      <c r="H54" s="46"/>
    </row>
    <row r="56" spans="1:10" x14ac:dyDescent="0.25">
      <c r="F56" s="46" t="s">
        <v>68</v>
      </c>
      <c r="G56" s="46"/>
      <c r="H56" s="46" t="s">
        <v>69</v>
      </c>
    </row>
    <row r="57" spans="1:10" x14ac:dyDescent="0.25">
      <c r="A57" s="45" t="s">
        <v>70</v>
      </c>
      <c r="B57" s="2"/>
      <c r="C57" s="3"/>
      <c r="D57" s="46"/>
      <c r="E57" s="46"/>
      <c r="F57" s="46" t="s">
        <v>71</v>
      </c>
      <c r="H57" s="46"/>
    </row>
    <row r="58" spans="1:10" x14ac:dyDescent="0.25">
      <c r="A58" s="45" t="s">
        <v>72</v>
      </c>
      <c r="B58" s="2"/>
      <c r="C58" s="3"/>
      <c r="D58" s="46"/>
      <c r="E58" s="46"/>
      <c r="F58" s="46" t="s">
        <v>73</v>
      </c>
      <c r="H58" s="46"/>
    </row>
    <row r="61" spans="1:10" x14ac:dyDescent="0.25">
      <c r="B61">
        <v>1071</v>
      </c>
    </row>
  </sheetData>
  <pageMargins left="0.7" right="0.7" top="0.75" bottom="0.75" header="0.3" footer="0.3"/>
  <pageSetup paperSize="9" scale="8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 Apfel</dc:creator>
  <cp:lastModifiedBy>Eduard Apfel</cp:lastModifiedBy>
  <cp:lastPrinted>2015-03-26T10:07:06Z</cp:lastPrinted>
  <dcterms:created xsi:type="dcterms:W3CDTF">2015-03-26T09:58:37Z</dcterms:created>
  <dcterms:modified xsi:type="dcterms:W3CDTF">2015-04-14T09:22:32Z</dcterms:modified>
</cp:coreProperties>
</file>